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Sigmann\AppData\Local\Microsoft\Windows\INetCache\Content.Outlook\7JF38PLW\"/>
    </mc:Choice>
  </mc:AlternateContent>
  <xr:revisionPtr revIDLastSave="0" documentId="13_ncr:1_{DD316B9F-2C77-46EC-A62C-B3DE4F35E08A}" xr6:coauthVersionLast="47" xr6:coauthVersionMax="47" xr10:uidLastSave="{00000000-0000-0000-0000-000000000000}"/>
  <bookViews>
    <workbookView xWindow="-120" yWindow="-120" windowWidth="29040" windowHeight="15720" xr2:uid="{457EE3D0-D6DE-4D57-8DA8-F31CAA4D21C5}"/>
  </bookViews>
  <sheets>
    <sheet name="5-Years-Overview" sheetId="4" r:id="rId1"/>
    <sheet name="Revenue results business lines" sheetId="6" r:id="rId2"/>
    <sheet name="Capacities, reserves, resources" sheetId="7" r:id="rId3"/>
    <sheet name="ESG indicators Energy &amp; Climate" sheetId="12" r:id="rId4"/>
    <sheet name="ESG indicators Emissions" sheetId="13" r:id="rId5"/>
    <sheet name="ESG indicators Water" sheetId="16" r:id="rId6"/>
    <sheet name="ESG indicators biodiversity" sheetId="17" r:id="rId7"/>
    <sheet name="ESG indicators circularity" sheetId="18" r:id="rId8"/>
    <sheet name="ESG indicators CSR" sheetId="19" r:id="rId9"/>
    <sheet name="ESG indicators Compliance &amp; Lob" sheetId="21" r:id="rId10"/>
    <sheet name="ESG indicators employees" sheetId="5" r:id="rId11"/>
    <sheet name="Additional ESG KPIs" sheetId="20" r:id="rId12"/>
    <sheet name="ESG PAI Indicators" sheetId="22" r:id="rId13"/>
    <sheet name="Supervisory Board" sheetId="14" r:id="rId14"/>
    <sheet name="Remuneration Supervisory Board" sheetId="10" r:id="rId15"/>
    <sheet name="Remuneration Managing Board" sheetId="9" r:id="rId16"/>
    <sheet name="Remuneration development" sheetId="11" r:id="rId17"/>
  </sheets>
  <definedNames>
    <definedName name="_xlnm.Print_Area" localSheetId="0">'5-Years-Overview'!$A$1:$M$35</definedName>
    <definedName name="_xlnm.Print_Area" localSheetId="11">'Additional ESG KPIs'!$A$1:$P$30</definedName>
    <definedName name="_xlnm.Print_Area" localSheetId="2">'Capacities, reserves, resources'!$A$1:$Q$51</definedName>
    <definedName name="_xlnm.Print_Area" localSheetId="6">'ESG indicators biodiversity'!$A$1:$P$13</definedName>
    <definedName name="_xlnm.Print_Area" localSheetId="7">'ESG indicators circularity'!$A$1:$O$29</definedName>
    <definedName name="_xlnm.Print_Area" localSheetId="9">'ESG indicators Compliance &amp; Lob'!$A$1:$O$31</definedName>
    <definedName name="_xlnm.Print_Area" localSheetId="8">'ESG indicators CSR'!$A$1:$P$12</definedName>
    <definedName name="_xlnm.Print_Area" localSheetId="4">'ESG indicators Emissions'!$A$1:$Q$23</definedName>
    <definedName name="_xlnm.Print_Area" localSheetId="10">'ESG indicators employees'!$A$1:$O$126</definedName>
    <definedName name="_xlnm.Print_Area" localSheetId="3">'ESG indicators Energy &amp; Climate'!$A$1:$Q$75</definedName>
    <definedName name="_xlnm.Print_Area" localSheetId="5">'ESG indicators Water'!$A$1:$P$53</definedName>
    <definedName name="_xlnm.Print_Area" localSheetId="16">'Remuneration development'!$A$1:$U$52</definedName>
    <definedName name="_xlnm.Print_Area" localSheetId="15">'Remuneration Managing Board'!$A$1:$BE$27</definedName>
    <definedName name="_xlnm.Print_Area" localSheetId="14">'Remuneration Supervisory Board'!$A$1:$Y$26</definedName>
    <definedName name="_xlnm.Print_Area" localSheetId="1">'Revenue results business lines'!$A$1:$AA$32</definedName>
    <definedName name="_xlnm.Print_Area" localSheetId="13">'Supervisory Board'!$A$1:$Q$52</definedName>
    <definedName name="Print_Area" localSheetId="12">'ESG PAI Indicators'!$B:$E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4" l="1"/>
  <c r="N33" i="14" l="1"/>
  <c r="L36" i="14"/>
  <c r="L33" i="14"/>
  <c r="J33" i="14"/>
  <c r="H33" i="14"/>
  <c r="L9" i="14"/>
  <c r="F9" i="14"/>
  <c r="P38" i="14"/>
  <c r="P37" i="14"/>
  <c r="N36" i="14"/>
  <c r="J36" i="14"/>
  <c r="H36" i="14"/>
  <c r="F36" i="14"/>
  <c r="D36" i="14"/>
  <c r="F33" i="14"/>
  <c r="P14" i="14"/>
  <c r="P13" i="14"/>
  <c r="N12" i="14"/>
  <c r="L12" i="14"/>
  <c r="J12" i="14"/>
  <c r="H12" i="14"/>
  <c r="F12" i="14"/>
  <c r="D12" i="14"/>
  <c r="N9" i="14"/>
  <c r="J9" i="14"/>
  <c r="H9" i="14"/>
  <c r="D9" i="14"/>
  <c r="P36" i="14" l="1"/>
  <c r="P33" i="14"/>
  <c r="P12" i="14"/>
  <c r="P9" i="14"/>
</calcChain>
</file>

<file path=xl/sharedStrings.xml><?xml version="1.0" encoding="utf-8"?>
<sst xmlns="http://schemas.openxmlformats.org/spreadsheetml/2006/main" count="2094" uniqueCount="681">
  <si>
    <t>Factsheet FY 2024</t>
  </si>
  <si>
    <t>Heidelberg Materials at a glance</t>
  </si>
  <si>
    <t>Figures in €m</t>
  </si>
  <si>
    <t>Income statement</t>
  </si>
  <si>
    <t>Revenue</t>
  </si>
  <si>
    <t>- thereof share of revenue from sustainable products</t>
  </si>
  <si>
    <t>- thereof share of revenue from sustainable products of cement business line</t>
  </si>
  <si>
    <t>Result from current operations before depreciation and amortisation (RCOBD)</t>
  </si>
  <si>
    <t>Result from current operations (RCO)</t>
  </si>
  <si>
    <t>Additional ordinary result</t>
  </si>
  <si>
    <t>–3.678</t>
  </si>
  <si>
    <t>–193</t>
  </si>
  <si>
    <t xml:space="preserve">–436  </t>
  </si>
  <si>
    <t>Financial result</t>
  </si>
  <si>
    <t>–287</t>
  </si>
  <si>
    <t>–201</t>
  </si>
  <si>
    <t>–65</t>
  </si>
  <si>
    <t>–174</t>
  </si>
  <si>
    <t xml:space="preserve">–181  </t>
  </si>
  <si>
    <t>Profit/loss for the financial year</t>
  </si>
  <si>
    <t>–2.009</t>
  </si>
  <si>
    <t>Profit/loss attributable to Heidelberg Materials AG shareholders</t>
  </si>
  <si>
    <t>–2.139</t>
  </si>
  <si>
    <r>
      <t>Earnings per share in €</t>
    </r>
    <r>
      <rPr>
        <vertAlign val="superscript"/>
        <sz val="7"/>
        <rFont val="Calibri"/>
        <family val="2"/>
      </rPr>
      <t>1)</t>
    </r>
  </si>
  <si>
    <t>–10,78</t>
  </si>
  <si>
    <t>Dividend per share in €</t>
  </si>
  <si>
    <t>Investments</t>
  </si>
  <si>
    <t>Investments in intangible assets and PP&amp;E less state subsidies</t>
  </si>
  <si>
    <t>Investments in financial assets</t>
  </si>
  <si>
    <t>Total investments</t>
  </si>
  <si>
    <t>Cash flow</t>
  </si>
  <si>
    <t>Cash flow from operating activities</t>
  </si>
  <si>
    <t>Free cash flow</t>
  </si>
  <si>
    <t>Balance sheet</t>
  </si>
  <si>
    <t>Equity (incl. non-controlling interests)</t>
  </si>
  <si>
    <t>Balance sheet total</t>
  </si>
  <si>
    <t>Net debt</t>
  </si>
  <si>
    <t>Ratios</t>
  </si>
  <si>
    <t>RCOBD margin in %</t>
  </si>
  <si>
    <t>Return on invested capital (ROIC) in %</t>
  </si>
  <si>
    <t>Leverage ratio</t>
  </si>
  <si>
    <t>1)    Attributable to Heidelberg Materials AG shareholders.
*      The Managing Board and Supervisory Board will propose to the Annual General Meeting on 15 May 2025 the distribution of a cash dividend of €3.30.</t>
  </si>
  <si>
    <t>Revenue and results by business lines</t>
  </si>
  <si>
    <t>Cement</t>
  </si>
  <si>
    <t>Aggregates</t>
  </si>
  <si>
    <t>Ready-mixed
concrete-asphalt</t>
  </si>
  <si>
    <t>Service-joint
ventures-other</t>
  </si>
  <si>
    <r>
      <t>Reconciliation</t>
    </r>
    <r>
      <rPr>
        <vertAlign val="superscript"/>
        <sz val="7"/>
        <color rgb="FF000000"/>
        <rFont val="Calibri"/>
        <family val="2"/>
      </rPr>
      <t>2)</t>
    </r>
  </si>
  <si>
    <t>Total Group</t>
  </si>
  <si>
    <t>€m</t>
  </si>
  <si>
    <t>External revenue</t>
  </si>
  <si>
    <t>Inter-business lines revenue</t>
  </si>
  <si>
    <t>–3.476</t>
  </si>
  <si>
    <t>–3.300</t>
  </si>
  <si>
    <t>of which Europe</t>
  </si>
  <si>
    <t>–1.544</t>
  </si>
  <si>
    <t>–1.519</t>
  </si>
  <si>
    <t>of which North America</t>
  </si>
  <si>
    <t>–552</t>
  </si>
  <si>
    <t>–497</t>
  </si>
  <si>
    <t>of which Asia Pacific</t>
  </si>
  <si>
    <t>–337</t>
  </si>
  <si>
    <t>–338</t>
  </si>
  <si>
    <t>of which Africa and Mediterranean – Western Asia</t>
  </si>
  <si>
    <t>–175</t>
  </si>
  <si>
    <t>–172</t>
  </si>
  <si>
    <t>of which Group Services</t>
  </si>
  <si>
    <r>
      <t>of which corporate, reconciliation and other</t>
    </r>
    <r>
      <rPr>
        <vertAlign val="superscript"/>
        <sz val="7"/>
        <rFont val="Calibri"/>
        <family val="2"/>
      </rPr>
      <t>1)</t>
    </r>
  </si>
  <si>
    <t>–0</t>
  </si>
  <si>
    <t>–869</t>
  </si>
  <si>
    <t>–775</t>
  </si>
  <si>
    <t>–861</t>
  </si>
  <si>
    <t>–767</t>
  </si>
  <si>
    <t>–43</t>
  </si>
  <si>
    <t>–40</t>
  </si>
  <si>
    <t>–11</t>
  </si>
  <si>
    <t>–3</t>
  </si>
  <si>
    <t>–1</t>
  </si>
  <si>
    <t>–2</t>
  </si>
  <si>
    <t>–23</t>
  </si>
  <si>
    <t>–13</t>
  </si>
  <si>
    <t>–71</t>
  </si>
  <si>
    <t>–55</t>
  </si>
  <si>
    <t>Result from current operations</t>
  </si>
  <si>
    <t>–54</t>
  </si>
  <si>
    <t>–93</t>
  </si>
  <si>
    <t>–69</t>
  </si>
  <si>
    <t>–67</t>
  </si>
  <si>
    <t>–28</t>
  </si>
  <si>
    <t>–98</t>
  </si>
  <si>
    <t>–27</t>
  </si>
  <si>
    <t>–4</t>
  </si>
  <si>
    <r>
      <t>of which corporate, reconciliation and other</t>
    </r>
    <r>
      <rPr>
        <vertAlign val="superscript"/>
        <sz val="7"/>
        <color rgb="FF000000"/>
        <rFont val="Calibri"/>
        <family val="2"/>
      </rPr>
      <t>1)</t>
    </r>
  </si>
  <si>
    <t>–96</t>
  </si>
  <si>
    <t>–82</t>
  </si>
  <si>
    <t>1)    Reconciliation includes:
a.    intra-Group revenues = eliminations of intra-Group relationships between the areas
b.    corporate functions (column "Reconciliation") &amp; other (column "Service-joint ventures-other")
2)    Reconciliation includes:
a.    intra-Group revenues = eliminations of intra-Group relationships between the segments
b.    corporate functions</t>
  </si>
  <si>
    <r>
      <t>Cement capacities</t>
    </r>
    <r>
      <rPr>
        <b/>
        <vertAlign val="superscript"/>
        <sz val="8.5"/>
        <rFont val="Calibri"/>
        <family val="2"/>
      </rPr>
      <t>1)</t>
    </r>
  </si>
  <si>
    <r>
      <t>Aggregates reserves and resources</t>
    </r>
    <r>
      <rPr>
        <b/>
        <vertAlign val="superscript"/>
        <sz val="8.5"/>
        <rFont val="Calibri"/>
        <family val="2"/>
      </rPr>
      <t>3)</t>
    </r>
  </si>
  <si>
    <t>Total</t>
  </si>
  <si>
    <t>Billion tonnes</t>
  </si>
  <si>
    <t>Reserves</t>
  </si>
  <si>
    <t>Resources</t>
  </si>
  <si>
    <t>Europe</t>
  </si>
  <si>
    <t>Africa-Mediterranean-Western Asia</t>
  </si>
  <si>
    <t>Belgium</t>
  </si>
  <si>
    <t>Egypt</t>
  </si>
  <si>
    <t>Bulgaria</t>
  </si>
  <si>
    <t>Benin</t>
  </si>
  <si>
    <t>North America</t>
  </si>
  <si>
    <t>Germany</t>
  </si>
  <si>
    <t>Burkina Faso</t>
  </si>
  <si>
    <t>Asia-Pacific</t>
  </si>
  <si>
    <t>Estonia</t>
  </si>
  <si>
    <t>DR Congo</t>
  </si>
  <si>
    <t>France</t>
  </si>
  <si>
    <t>Ghana</t>
  </si>
  <si>
    <t>Heidelberg Materials total</t>
  </si>
  <si>
    <t>Greece</t>
  </si>
  <si>
    <t>Liberia</t>
  </si>
  <si>
    <t>3)    Defined in the PERC Reporting Standard for mineral reserves and resources,
        see page 78 in the Risk and opportunity report.</t>
  </si>
  <si>
    <t>United Kingdom</t>
  </si>
  <si>
    <t>Morocco</t>
  </si>
  <si>
    <t>Italy</t>
  </si>
  <si>
    <t>Mozambique</t>
  </si>
  <si>
    <t>Netherlands</t>
  </si>
  <si>
    <t>Tanzania</t>
  </si>
  <si>
    <t>Norway</t>
  </si>
  <si>
    <t>Togo</t>
  </si>
  <si>
    <t>Poland</t>
  </si>
  <si>
    <t>Romania</t>
  </si>
  <si>
    <t>Kazakhstan</t>
  </si>
  <si>
    <t>Sweden</t>
  </si>
  <si>
    <t>Russia</t>
  </si>
  <si>
    <t>Spain</t>
  </si>
  <si>
    <t>Czechia</t>
  </si>
  <si>
    <t>Total Heidelberg Materials</t>
  </si>
  <si>
    <t>1)    Operational capacities based on 80% calendar time utilisation.</t>
  </si>
  <si>
    <t>Canada</t>
  </si>
  <si>
    <t>USA</t>
  </si>
  <si>
    <r>
      <t>Cement capacities of joint ventures</t>
    </r>
    <r>
      <rPr>
        <b/>
        <vertAlign val="superscript"/>
        <sz val="8.5"/>
        <rFont val="Calibri"/>
        <family val="2"/>
      </rPr>
      <t>2)</t>
    </r>
  </si>
  <si>
    <t>Australia</t>
  </si>
  <si>
    <t>Bangladesh</t>
  </si>
  <si>
    <t>Bosnia-Herzegovina</t>
  </si>
  <si>
    <t>Brunei</t>
  </si>
  <si>
    <t>China</t>
  </si>
  <si>
    <t>India</t>
  </si>
  <si>
    <t>South Africa</t>
  </si>
  <si>
    <t>Indonesia</t>
  </si>
  <si>
    <t>Turkey</t>
  </si>
  <si>
    <t>Thailand</t>
  </si>
  <si>
    <t>Hungary</t>
  </si>
  <si>
    <t>USA (Texas)</t>
  </si>
  <si>
    <t>Total joint ventures</t>
  </si>
  <si>
    <t>Heidelberg Materials incl. joint ventures</t>
  </si>
  <si>
    <t>2)    Cement capacities according to our ownership.</t>
  </si>
  <si>
    <t>ESG indicators</t>
  </si>
  <si>
    <r>
      <rPr>
        <sz val="7"/>
        <rFont val="Calibri"/>
        <family val="2"/>
      </rPr>
      <t>KPIs have been audited with limited or reasonable assurence as part of the audit of the Group's Combined Management Report , the level of assurance is indicated as follows</t>
    </r>
    <r>
      <rPr>
        <sz val="7"/>
        <color rgb="FF00843D"/>
        <rFont val="Calibri"/>
        <family val="2"/>
      </rPr>
      <t>: ●</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r>
      <rPr>
        <sz val="7"/>
        <color rgb="FF9D9D9D"/>
        <rFont val="Calibri"/>
        <family val="2"/>
      </rPr>
      <t>●</t>
    </r>
    <r>
      <rPr>
        <sz val="7"/>
        <color rgb="FF000000"/>
        <rFont val="Calibri"/>
        <family val="2"/>
      </rPr>
      <t xml:space="preserve"> Preparation according to GCCA</t>
    </r>
  </si>
  <si>
    <t>Unit</t>
  </si>
  <si>
    <t>Assurance
2024</t>
  </si>
  <si>
    <r>
      <t>CO</t>
    </r>
    <r>
      <rPr>
        <b/>
        <vertAlign val="subscript"/>
        <sz val="7"/>
        <color rgb="FF00843D"/>
        <rFont val="Calibri"/>
        <family val="2"/>
      </rPr>
      <t>2</t>
    </r>
    <r>
      <rPr>
        <b/>
        <sz val="7"/>
        <color rgb="FF00843D"/>
        <rFont val="Calibri"/>
        <family val="2"/>
      </rPr>
      <t> emissions</t>
    </r>
  </si>
  <si>
    <t>Cement business line</t>
  </si>
  <si>
    <r>
      <t>Absolute gross CO</t>
    </r>
    <r>
      <rPr>
        <vertAlign val="subscript"/>
        <sz val="7"/>
        <rFont val="Calibri"/>
        <family val="2"/>
      </rPr>
      <t>2</t>
    </r>
    <r>
      <rPr>
        <sz val="7"/>
        <rFont val="Calibri"/>
        <family val="2"/>
      </rPr>
      <t xml:space="preserve"> emissions (Scope 1)</t>
    </r>
  </si>
  <si>
    <t>–</t>
  </si>
  <si>
    <t>million t</t>
  </si>
  <si>
    <r>
      <rPr>
        <sz val="7"/>
        <color rgb="FF00843D"/>
        <rFont val="Calibri"/>
        <family val="2"/>
      </rPr>
      <t xml:space="preserve">○ </t>
    </r>
    <r>
      <rPr>
        <sz val="7"/>
        <color rgb="FF9D9D9D"/>
        <rFont val="Calibri"/>
        <family val="2"/>
      </rPr>
      <t>●</t>
    </r>
  </si>
  <si>
    <r>
      <t>Absolute net CO</t>
    </r>
    <r>
      <rPr>
        <vertAlign val="subscript"/>
        <sz val="7"/>
        <rFont val="Calibri"/>
        <family val="2"/>
      </rPr>
      <t>2</t>
    </r>
    <r>
      <rPr>
        <sz val="7"/>
        <rFont val="Calibri"/>
        <family val="2"/>
      </rPr>
      <t xml:space="preserve"> emissions (Scope 1)</t>
    </r>
  </si>
  <si>
    <r>
      <t>Specific gross CO</t>
    </r>
    <r>
      <rPr>
        <vertAlign val="subscript"/>
        <sz val="7"/>
        <rFont val="Calibri"/>
        <family val="2"/>
      </rPr>
      <t>2</t>
    </r>
    <r>
      <rPr>
        <sz val="7"/>
        <rFont val="Calibri"/>
        <family val="2"/>
      </rPr>
      <t xml:space="preserve"> emissions per tonne of cementitious material (Scope 1)</t>
    </r>
  </si>
  <si>
    <r>
      <t>kg CO</t>
    </r>
    <r>
      <rPr>
        <vertAlign val="subscript"/>
        <sz val="7"/>
        <rFont val="Calibri"/>
        <family val="2"/>
      </rPr>
      <t>2</t>
    </r>
    <r>
      <rPr>
        <sz val="7"/>
        <rFont val="Calibri"/>
        <family val="2"/>
      </rPr>
      <t>/t</t>
    </r>
  </si>
  <si>
    <r>
      <t>Specific net CO</t>
    </r>
    <r>
      <rPr>
        <vertAlign val="subscript"/>
        <sz val="7"/>
        <rFont val="Calibri"/>
        <family val="2"/>
      </rPr>
      <t>2</t>
    </r>
    <r>
      <rPr>
        <sz val="7"/>
        <rFont val="Calibri"/>
        <family val="2"/>
      </rPr>
      <t xml:space="preserve"> emissions per tonne of cementitious material (Scope 1)</t>
    </r>
  </si>
  <si>
    <r>
      <rPr>
        <sz val="7"/>
        <color rgb="FF00843D"/>
        <rFont val="Calibri"/>
        <family val="2"/>
      </rPr>
      <t xml:space="preserve">● </t>
    </r>
    <r>
      <rPr>
        <sz val="7"/>
        <color rgb="FF9D9D9D"/>
        <rFont val="Calibri"/>
        <family val="2"/>
      </rPr>
      <t>●</t>
    </r>
  </si>
  <si>
    <t>Share of Scope 1 emissions covered by the ETS or other climate regulation</t>
  </si>
  <si>
    <t>%</t>
  </si>
  <si>
    <t>○</t>
  </si>
  <si>
    <r>
      <t>Absolute CO</t>
    </r>
    <r>
      <rPr>
        <vertAlign val="subscript"/>
        <sz val="7"/>
        <rFont val="Calibri"/>
        <family val="2"/>
      </rPr>
      <t>2</t>
    </r>
    <r>
      <rPr>
        <sz val="7"/>
        <rFont val="Calibri"/>
        <family val="2"/>
      </rPr>
      <t xml:space="preserve"> emissions from external electrical power and thermal energy production (Scope 2) –
market-based approach</t>
    </r>
    <r>
      <rPr>
        <vertAlign val="superscript"/>
        <sz val="7"/>
        <rFont val="Calibri"/>
        <family val="2"/>
      </rPr>
      <t>1)</t>
    </r>
  </si>
  <si>
    <r>
      <t>Absolute CO</t>
    </r>
    <r>
      <rPr>
        <vertAlign val="subscript"/>
        <sz val="7"/>
        <rFont val="Calibri"/>
        <family val="2"/>
      </rPr>
      <t>2</t>
    </r>
    <r>
      <rPr>
        <sz val="7"/>
        <rFont val="Calibri"/>
        <family val="2"/>
      </rPr>
      <t xml:space="preserve"> emissions from external electrical power and thermal energy production (Scope 2) –
location-based approach</t>
    </r>
  </si>
  <si>
    <r>
      <t>Specific CO</t>
    </r>
    <r>
      <rPr>
        <vertAlign val="subscript"/>
        <sz val="7"/>
        <rFont val="Calibri"/>
        <family val="2"/>
      </rPr>
      <t>2</t>
    </r>
    <r>
      <rPr>
        <sz val="7"/>
        <rFont val="Calibri"/>
        <family val="2"/>
      </rPr>
      <t xml:space="preserve"> emissions from external electrical power and thermal energy production per tonne of cementitious material (Scope 2) –
market-based approach</t>
    </r>
    <r>
      <rPr>
        <vertAlign val="superscript"/>
        <sz val="7"/>
        <rFont val="Calibri"/>
        <family val="2"/>
      </rPr>
      <t>1)2)</t>
    </r>
  </si>
  <si>
    <r>
      <t>Specific CO</t>
    </r>
    <r>
      <rPr>
        <vertAlign val="subscript"/>
        <sz val="7"/>
        <rFont val="Calibri"/>
        <family val="2"/>
      </rPr>
      <t>2</t>
    </r>
    <r>
      <rPr>
        <sz val="7"/>
        <rFont val="Calibri"/>
        <family val="2"/>
      </rPr>
      <t xml:space="preserve"> emissions from external electrical power and thermal energy production per tonne of cementitious material (Scope 2) –
location-based approach</t>
    </r>
  </si>
  <si>
    <t>Aggregates business line</t>
  </si>
  <si>
    <r>
      <t>Absolute CO</t>
    </r>
    <r>
      <rPr>
        <vertAlign val="subscript"/>
        <sz val="7"/>
        <rFont val="Calibri"/>
        <family val="2"/>
      </rPr>
      <t>2</t>
    </r>
    <r>
      <rPr>
        <sz val="7"/>
        <rFont val="Calibri"/>
        <family val="2"/>
      </rPr>
      <t xml:space="preserve"> emissions from fuels (Scope 1)</t>
    </r>
    <r>
      <rPr>
        <vertAlign val="superscript"/>
        <sz val="7"/>
        <rFont val="Calibri"/>
        <family val="2"/>
      </rPr>
      <t>3)</t>
    </r>
  </si>
  <si>
    <r>
      <t>Specific CO</t>
    </r>
    <r>
      <rPr>
        <vertAlign val="subscript"/>
        <sz val="7"/>
        <rFont val="Calibri"/>
        <family val="2"/>
      </rPr>
      <t>2</t>
    </r>
    <r>
      <rPr>
        <sz val="7"/>
        <rFont val="Calibri"/>
        <family val="2"/>
      </rPr>
      <t xml:space="preserve"> emissions from fuels (Scope 1)</t>
    </r>
    <r>
      <rPr>
        <vertAlign val="superscript"/>
        <sz val="7"/>
        <rFont val="Calibri"/>
        <family val="2"/>
      </rPr>
      <t xml:space="preserve"> 3)</t>
    </r>
  </si>
  <si>
    <r>
      <t>Specific CO</t>
    </r>
    <r>
      <rPr>
        <vertAlign val="subscript"/>
        <sz val="7"/>
        <rFont val="Calibri"/>
        <family val="2"/>
      </rPr>
      <t>2</t>
    </r>
    <r>
      <rPr>
        <sz val="7"/>
        <rFont val="Calibri"/>
        <family val="2"/>
      </rPr>
      <t xml:space="preserve"> emissions from external electrical power and thermal energy production per ton of cementitous material (Scope 2) –
market-based approach</t>
    </r>
    <r>
      <rPr>
        <vertAlign val="superscript"/>
        <sz val="7"/>
        <rFont val="Calibri"/>
        <family val="2"/>
      </rPr>
      <t>1)</t>
    </r>
  </si>
  <si>
    <r>
      <t>Specific CO</t>
    </r>
    <r>
      <rPr>
        <vertAlign val="subscript"/>
        <sz val="7"/>
        <rFont val="Calibri"/>
        <family val="2"/>
      </rPr>
      <t>2</t>
    </r>
    <r>
      <rPr>
        <sz val="7"/>
        <rFont val="Calibri"/>
        <family val="2"/>
      </rPr>
      <t xml:space="preserve"> emissions from external electrical power and thermal energy production per ton of cementitous material (Scope 2) –
location-based approach</t>
    </r>
  </si>
  <si>
    <r>
      <rPr>
        <sz val="7"/>
        <color rgb="FF00843D"/>
        <rFont val="Calibri"/>
        <family val="2"/>
      </rPr>
      <t>○</t>
    </r>
  </si>
  <si>
    <t>All business lines</t>
  </si>
  <si>
    <r>
      <t>CO</t>
    </r>
    <r>
      <rPr>
        <vertAlign val="subscript"/>
        <sz val="7"/>
        <rFont val="Calibri"/>
        <family val="2"/>
      </rPr>
      <t>2</t>
    </r>
    <r>
      <rPr>
        <sz val="7"/>
        <rFont val="Calibri"/>
        <family val="2"/>
      </rPr>
      <t xml:space="preserve"> emissions from offsite transport (Scope 1)</t>
    </r>
    <r>
      <rPr>
        <vertAlign val="superscript"/>
        <sz val="7"/>
        <rFont val="Calibri"/>
        <family val="2"/>
      </rPr>
      <t>4)</t>
    </r>
  </si>
  <si>
    <r>
      <t>CO</t>
    </r>
    <r>
      <rPr>
        <vertAlign val="subscript"/>
        <sz val="7"/>
        <rFont val="Calibri"/>
        <family val="2"/>
      </rPr>
      <t>2</t>
    </r>
    <r>
      <rPr>
        <sz val="7"/>
        <rFont val="Calibri"/>
        <family val="2"/>
      </rPr>
      <t xml:space="preserve"> emissions from purchased materials (Scope 3)</t>
    </r>
    <r>
      <rPr>
        <vertAlign val="superscript"/>
        <sz val="7"/>
        <rFont val="Calibri"/>
        <family val="2"/>
      </rPr>
      <t>5)</t>
    </r>
  </si>
  <si>
    <r>
      <t>CO</t>
    </r>
    <r>
      <rPr>
        <vertAlign val="subscript"/>
        <sz val="7"/>
        <rFont val="Calibri"/>
        <family val="2"/>
      </rPr>
      <t>2</t>
    </r>
    <r>
      <rPr>
        <sz val="7"/>
        <rFont val="Calibri"/>
        <family val="2"/>
      </rPr>
      <t xml:space="preserve"> emissions from purchased fuels (Scope 3)</t>
    </r>
    <r>
      <rPr>
        <vertAlign val="superscript"/>
        <sz val="7"/>
        <rFont val="Calibri"/>
        <family val="2"/>
      </rPr>
      <t>6)</t>
    </r>
  </si>
  <si>
    <r>
      <t>CO</t>
    </r>
    <r>
      <rPr>
        <vertAlign val="subscript"/>
        <sz val="7"/>
        <rFont val="Calibri"/>
        <family val="2"/>
      </rPr>
      <t>2</t>
    </r>
    <r>
      <rPr>
        <sz val="7"/>
        <rFont val="Calibri"/>
        <family val="2"/>
      </rPr>
      <t xml:space="preserve"> emissions from upstream and downstream transportation and distribution (Scope 3)</t>
    </r>
    <r>
      <rPr>
        <vertAlign val="superscript"/>
        <sz val="7"/>
        <rFont val="Calibri"/>
        <family val="2"/>
      </rPr>
      <t>7)</t>
    </r>
  </si>
  <si>
    <r>
      <t>CO</t>
    </r>
    <r>
      <rPr>
        <vertAlign val="subscript"/>
        <sz val="7"/>
        <rFont val="Calibri"/>
        <family val="2"/>
      </rPr>
      <t>2</t>
    </r>
    <r>
      <rPr>
        <sz val="7"/>
        <rFont val="Calibri"/>
        <family val="2"/>
      </rPr>
      <t xml:space="preserve"> emissions from processing of sold products (Scope 3)</t>
    </r>
  </si>
  <si>
    <r>
      <t>CO</t>
    </r>
    <r>
      <rPr>
        <vertAlign val="subscript"/>
        <sz val="7"/>
        <rFont val="Calibri"/>
        <family val="2"/>
      </rPr>
      <t>2</t>
    </r>
    <r>
      <rPr>
        <sz val="7"/>
        <rFont val="Calibri"/>
        <family val="2"/>
      </rPr>
      <t xml:space="preserve"> emissions from investments (Scope 3)</t>
    </r>
  </si>
  <si>
    <r>
      <t>Specific CO</t>
    </r>
    <r>
      <rPr>
        <vertAlign val="subscript"/>
        <sz val="7"/>
        <rFont val="Calibri"/>
        <family val="2"/>
      </rPr>
      <t>2</t>
    </r>
    <r>
      <rPr>
        <sz val="7"/>
        <rFont val="Calibri"/>
        <family val="2"/>
      </rPr>
      <t xml:space="preserve"> emissions per Group revenue</t>
    </r>
    <r>
      <rPr>
        <vertAlign val="superscript"/>
        <sz val="7"/>
        <rFont val="Calibri"/>
        <family val="2"/>
      </rPr>
      <t xml:space="preserve">8) </t>
    </r>
    <r>
      <rPr>
        <sz val="7"/>
        <rFont val="Calibri"/>
        <family val="2"/>
      </rPr>
      <t>market-based</t>
    </r>
  </si>
  <si>
    <r>
      <t>kt CO</t>
    </r>
    <r>
      <rPr>
        <vertAlign val="subscript"/>
        <sz val="7"/>
        <rFont val="Calibri"/>
        <family val="2"/>
      </rPr>
      <t>2</t>
    </r>
    <r>
      <rPr>
        <sz val="7"/>
        <rFont val="Calibri"/>
        <family val="2"/>
      </rPr>
      <t>/€m</t>
    </r>
  </si>
  <si>
    <r>
      <t>Specific CO</t>
    </r>
    <r>
      <rPr>
        <vertAlign val="subscript"/>
        <sz val="7"/>
        <rFont val="Calibri"/>
        <family val="2"/>
      </rPr>
      <t>2</t>
    </r>
    <r>
      <rPr>
        <sz val="7"/>
        <rFont val="Calibri"/>
        <family val="2"/>
      </rPr>
      <t xml:space="preserve"> emissions per Group revenue</t>
    </r>
    <r>
      <rPr>
        <vertAlign val="superscript"/>
        <sz val="7"/>
        <rFont val="Calibri"/>
        <family val="2"/>
      </rPr>
      <t>8)</t>
    </r>
    <r>
      <rPr>
        <sz val="7"/>
        <rFont val="Calibri"/>
        <family val="2"/>
      </rPr>
      <t xml:space="preserve"> location-based</t>
    </r>
  </si>
  <si>
    <t xml:space="preserve">Energy/raw materials </t>
  </si>
  <si>
    <t>Absolute energy consumption</t>
  </si>
  <si>
    <t>– Cement</t>
  </si>
  <si>
    <t>TJ</t>
  </si>
  <si>
    <r>
      <t>– Thereof clinker production</t>
    </r>
    <r>
      <rPr>
        <vertAlign val="superscript"/>
        <sz val="7"/>
        <rFont val="Calibri"/>
        <family val="2"/>
      </rPr>
      <t>9)</t>
    </r>
  </si>
  <si>
    <r>
      <t>– Aggregates</t>
    </r>
    <r>
      <rPr>
        <vertAlign val="superscript"/>
        <sz val="7"/>
        <rFont val="Calibri"/>
        <family val="2"/>
      </rPr>
      <t>2)</t>
    </r>
    <r>
      <rPr>
        <sz val="7"/>
        <rFont val="Calibri"/>
        <family val="2"/>
      </rPr>
      <t xml:space="preserve"> </t>
    </r>
    <r>
      <rPr>
        <vertAlign val="superscript"/>
        <sz val="7"/>
        <rFont val="Calibri"/>
        <family val="2"/>
      </rPr>
      <t>3)</t>
    </r>
  </si>
  <si>
    <t>Consumption of renewable energy</t>
  </si>
  <si>
    <t>Specific energy consumption</t>
  </si>
  <si>
    <t>MJ/t</t>
  </si>
  <si>
    <t>– Thereof clinker production</t>
  </si>
  <si>
    <r>
      <t>– Aggregates</t>
    </r>
    <r>
      <rPr>
        <vertAlign val="superscript"/>
        <sz val="7"/>
        <rFont val="Calibri"/>
        <family val="2"/>
      </rPr>
      <t>3)</t>
    </r>
  </si>
  <si>
    <t>Fuel mix for clinker production</t>
  </si>
  <si>
    <t>– Hard coal</t>
  </si>
  <si>
    <t>– Lignite</t>
  </si>
  <si>
    <t>– Petroleum coke</t>
  </si>
  <si>
    <t>– Natural gas</t>
  </si>
  <si>
    <t>– Light fuel oil</t>
  </si>
  <si>
    <t>– Heavy fuel oil</t>
  </si>
  <si>
    <t>– Other fossil fuels</t>
  </si>
  <si>
    <t>– Alternative fossil fuels</t>
  </si>
  <si>
    <t>– Biomass</t>
  </si>
  <si>
    <t>– Proportion of biomass in mix of alternative fuels</t>
  </si>
  <si>
    <t>Alternative fuel mix for clinker production</t>
  </si>
  <si>
    <t>– RDF</t>
  </si>
  <si>
    <t>– Waste oil</t>
  </si>
  <si>
    <t>– Used tyres</t>
  </si>
  <si>
    <t>– Solvents</t>
  </si>
  <si>
    <t>– Dried sewage sludge</t>
  </si>
  <si>
    <t>– Meat and bone meal</t>
  </si>
  <si>
    <t>– Agricultural waste and waste wood</t>
  </si>
  <si>
    <t>– Other biomass</t>
  </si>
  <si>
    <t>– Other alternative fuels</t>
  </si>
  <si>
    <r>
      <t>Alternative fuel rate (incl. biomass)</t>
    </r>
    <r>
      <rPr>
        <vertAlign val="superscript"/>
        <sz val="7"/>
        <rFont val="Calibri"/>
        <family val="2"/>
      </rPr>
      <t>10)</t>
    </r>
  </si>
  <si>
    <t>Clinker content</t>
  </si>
  <si>
    <t>Proportion of alternative raw materials</t>
  </si>
  <si>
    <t>– Clinker production</t>
  </si>
  <si>
    <t>– Cement production</t>
  </si>
  <si>
    <t>1)    In 2023 we distinguished market- and location-based Scope 2 CO2 emissions for the first time. Data for prior years is not available.
2)    The baseline value for 2020 was audited based on the location-based method. As no supplier specific emission factors were available at this point in time, the location- and market-based figures are assumed to be equal. We started distinguishing between location- and market-based in 2023.
3)    After revalidation, the value was retroactively adjusted in 2023.
4)    The emissions associated with the own transport fleet have in the past been included in the Scope 3 up- and downstream categories. As they are treated differently from the fuel and process-related emissions and audited only with limited assurance they are reported separately.
5)    The calculation methodology was adjusted in 2023 and relates only to the cement and ready-mixed concrete business lines. For the cement business, externally purchased mineral components, cement, and clinker are considered, for ready-mixed concrete the emissions contained in the purchased cement. The additives in ready-mixed
       concrete previously recorded are excluded. Previous years data was adjusted retroactively.
6)    Includes the consumption of the cement and aggregates business lines. For 2023, compared to previous years the supply chain emissions (Well-to-tank) for electricity as well as the associated transmission &amp; distribution losses have been included. Moreover, the fuel-related transport emissions have been included in 2023 for the first time
       and had been included in the overall up- and downstream transport emissions in the prior year. A recalculation of the previous years figures is not possible.
7)    Reporting adjusted in 2023, fuel-related transport is now included in the "purchased fuels" category, transport with own vehicles is separately reported as Scope 1 from own vehicles.
8)    We calculate the specific total CO2 emissions per revenue based on the absolute (gross) Scope 1 and 2 categories for our cement and aggregates business lines as well as the  Scope 3 categories divided by the Group’s total revenue.
9)    Values for 2021 and 2022 were retroactively adjusted for electricity consumption in connection with clinker production. 
10)  The  figure corresponds to the definitions of the GCCA, but relates includes only the thermal energy required of the kilns.</t>
  </si>
  <si>
    <r>
      <t>2008</t>
    </r>
    <r>
      <rPr>
        <vertAlign val="superscript"/>
        <sz val="7"/>
        <color rgb="FF000000"/>
        <rFont val="Calibri"/>
        <family val="2"/>
      </rPr>
      <t>1)</t>
    </r>
  </si>
  <si>
    <r>
      <rPr>
        <b/>
        <sz val="7"/>
        <color rgb="FF00843D"/>
        <rFont val="Calibri"/>
        <family val="2"/>
      </rPr>
      <t>Emissions</t>
    </r>
  </si>
  <si>
    <r>
      <t>Absolute NO</t>
    </r>
    <r>
      <rPr>
        <vertAlign val="subscript"/>
        <sz val="7"/>
        <rFont val="Calibri"/>
        <family val="2"/>
      </rPr>
      <t>X</t>
    </r>
    <r>
      <rPr>
        <sz val="7"/>
        <rFont val="Calibri"/>
        <family val="2"/>
      </rPr>
      <t xml:space="preserve"> emissions</t>
    </r>
  </si>
  <si>
    <t>t</t>
  </si>
  <si>
    <r>
      <rPr>
        <sz val="7"/>
        <rFont val="Calibri"/>
        <family val="2"/>
      </rPr>
      <t>Specific NO</t>
    </r>
    <r>
      <rPr>
        <vertAlign val="subscript"/>
        <sz val="7"/>
        <rFont val="Calibri"/>
        <family val="2"/>
      </rPr>
      <t xml:space="preserve">X  </t>
    </r>
    <r>
      <rPr>
        <sz val="7"/>
        <rFont val="Calibri"/>
        <family val="2"/>
      </rPr>
      <t>emissions</t>
    </r>
  </si>
  <si>
    <t>g/t clinker</t>
  </si>
  <si>
    <r>
      <rPr>
        <sz val="7"/>
        <rFont val="Calibri"/>
        <family val="2"/>
      </rPr>
      <t>Absolute SO</t>
    </r>
    <r>
      <rPr>
        <vertAlign val="subscript"/>
        <sz val="7"/>
        <rFont val="Calibri"/>
        <family val="2"/>
      </rPr>
      <t xml:space="preserve">X  </t>
    </r>
    <r>
      <rPr>
        <sz val="7"/>
        <rFont val="Calibri"/>
        <family val="2"/>
      </rPr>
      <t>emissions</t>
    </r>
  </si>
  <si>
    <r>
      <rPr>
        <sz val="7"/>
        <rFont val="Calibri"/>
        <family val="2"/>
      </rPr>
      <t>Specific SO</t>
    </r>
    <r>
      <rPr>
        <vertAlign val="subscript"/>
        <sz val="7"/>
        <rFont val="Calibri"/>
        <family val="2"/>
      </rPr>
      <t xml:space="preserve">X  </t>
    </r>
    <r>
      <rPr>
        <sz val="7"/>
        <rFont val="Calibri"/>
        <family val="2"/>
      </rPr>
      <t>emissions</t>
    </r>
  </si>
  <si>
    <t>Absolute dust emissions</t>
  </si>
  <si>
    <t>Specific dust emissions</t>
  </si>
  <si>
    <t>Proportion of clinker produced in kilns with continuous or discontinuous measurement of all emissions</t>
  </si>
  <si>
    <r>
      <rPr>
        <sz val="7"/>
        <rFont val="Calibri"/>
        <family val="2"/>
      </rPr>
      <t>Proportion of clinker produced in kilns with continuous measurement of dust, NO</t>
    </r>
    <r>
      <rPr>
        <vertAlign val="subscript"/>
        <sz val="7"/>
        <rFont val="Calibri"/>
        <family val="2"/>
      </rPr>
      <t>X</t>
    </r>
    <r>
      <rPr>
        <sz val="7"/>
        <rFont val="Calibri"/>
        <family val="2"/>
      </rPr>
      <t>, and SO</t>
    </r>
    <r>
      <rPr>
        <vertAlign val="subscript"/>
        <sz val="7"/>
        <rFont val="Calibri"/>
        <family val="2"/>
      </rPr>
      <t xml:space="preserve">X </t>
    </r>
    <r>
      <rPr>
        <sz val="7"/>
        <rFont val="Calibri"/>
        <family val="2"/>
      </rPr>
      <t>emissions</t>
    </r>
  </si>
  <si>
    <t>Mercury</t>
  </si>
  <si>
    <t>– Absolute emissions</t>
  </si>
  <si>
    <t>– Specific emissions</t>
  </si>
  <si>
    <t>n.a.</t>
  </si>
  <si>
    <t>Dioxins and furans</t>
  </si>
  <si>
    <t>µg TEQ/t clinker</t>
  </si>
  <si>
    <t>1)    The baseline values for the base year 2008 are not included in the external voluntary audit to obtain limited assurance.</t>
  </si>
  <si>
    <r>
      <rPr>
        <sz val="7"/>
        <rFont val="Calibri"/>
        <family val="2"/>
      </rPr>
      <t>KPIs have been audited with limited or reasonable assurance as part of the audit of the Group's Combined Management Report, the level of assurance is indicated as follows</t>
    </r>
    <r>
      <rPr>
        <sz val="7"/>
        <color rgb="FF00843D"/>
        <rFont val="Calibri"/>
        <family val="2"/>
      </rPr>
      <t>: ●</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r>
      <rPr>
        <sz val="7"/>
        <color rgb="FF9D9D9D"/>
        <rFont val="Calibri"/>
        <family val="2"/>
      </rPr>
      <t>●</t>
    </r>
    <r>
      <rPr>
        <sz val="7"/>
        <color rgb="FF000000"/>
        <rFont val="Calibri"/>
        <family val="2"/>
      </rPr>
      <t xml:space="preserve"> Preparation according to GCCA</t>
    </r>
  </si>
  <si>
    <t>Water</t>
  </si>
  <si>
    <t>Total water withdrawal</t>
  </si>
  <si>
    <t>million m³</t>
  </si>
  <si>
    <t>– Thereof in areas with water scarcity</t>
  </si>
  <si>
    <t xml:space="preserve">○ </t>
  </si>
  <si>
    <t>By source</t>
  </si>
  <si>
    <t>– Surface water</t>
  </si>
  <si>
    <t>– Groundwater</t>
  </si>
  <si>
    <t>– Seawater</t>
  </si>
  <si>
    <t>– Municipal/potable water</t>
  </si>
  <si>
    <t>– External waste water</t>
  </si>
  <si>
    <t>– Quarry water used</t>
  </si>
  <si>
    <t>– Harvested rain water used in processes</t>
  </si>
  <si>
    <t>Total water discharge</t>
  </si>
  <si>
    <t>By place of discharge</t>
  </si>
  <si>
    <t>– Off-site water treatment facility</t>
  </si>
  <si>
    <t>Discharge to beneficial third party/other</t>
  </si>
  <si>
    <t>Total water consumption (water withdrawal minus wastewater discharge)</t>
  </si>
  <si>
    <t>Quarry water not used</t>
  </si>
  <si>
    <t>Specific water withdrawal for clinker</t>
  </si>
  <si>
    <t>l /t</t>
  </si>
  <si>
    <t>Specific water withdrawal for cement</t>
  </si>
  <si>
    <t>Specific water discharge for clinker</t>
  </si>
  <si>
    <t>Specific water discharge for cement</t>
  </si>
  <si>
    <t>Specific water consumption for clinker</t>
  </si>
  <si>
    <t>Specific water consumption for cement</t>
  </si>
  <si>
    <t>Total water consumption</t>
  </si>
  <si>
    <t>Specific water consumption for aggregates</t>
  </si>
  <si>
    <r>
      <t>Ready-mixed concrete business line</t>
    </r>
    <r>
      <rPr>
        <b/>
        <vertAlign val="superscript"/>
        <sz val="7"/>
        <rFont val="Calibri"/>
        <family val="2"/>
      </rPr>
      <t>1)</t>
    </r>
  </si>
  <si>
    <t>Specific water consumption for ready-mixed concrete</t>
  </si>
  <si>
    <t>l /m³</t>
  </si>
  <si>
    <r>
      <t>Water management</t>
    </r>
    <r>
      <rPr>
        <b/>
        <vertAlign val="superscript"/>
        <sz val="7"/>
        <rFont val="Calibri"/>
        <family val="2"/>
      </rPr>
      <t>2)</t>
    </r>
  </si>
  <si>
    <t>Percentage of locations affected by water risks with a water management plan (Cement business line)</t>
  </si>
  <si>
    <t>Percentage of locations affected by water risks with a water management plan (Aggregates business line)</t>
  </si>
  <si>
    <t>Percentage of locations affected by water risks with a water recycling system (Cement business line)</t>
  </si>
  <si>
    <t>Percentage of locations affected by water risks with a water recycling system (Aggregates business line)</t>
  </si>
  <si>
    <t>1)   Values are partially based on estimates or calculations. We are in the progress of setting up a comprehensive water recording and reporting system at Group level and expect data quality to improve in the next years.
2)   Figures were audited for the first time in 2024.</t>
  </si>
  <si>
    <r>
      <rPr>
        <sz val="7"/>
        <rFont val="Calibri"/>
        <family val="2"/>
      </rPr>
      <t>KPIs have been audited with limited or reasonable assurence as part of the audit of the Group's Non-Financial Statement, the level of assurance is indicated as follows</t>
    </r>
    <r>
      <rPr>
        <sz val="7"/>
        <color rgb="FF00843D"/>
        <rFont val="Calibri"/>
        <family val="2"/>
      </rPr>
      <t>: ●</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r>
      <rPr>
        <sz val="7"/>
        <color rgb="FF9D9D9D"/>
        <rFont val="Calibri"/>
        <family val="2"/>
      </rPr>
      <t>●</t>
    </r>
    <r>
      <rPr>
        <sz val="7"/>
        <color rgb="FF000000"/>
        <rFont val="Calibri"/>
        <family val="2"/>
      </rPr>
      <t xml:space="preserve"> Preparation according to GCCA</t>
    </r>
  </si>
  <si>
    <r>
      <t>Biodiversity</t>
    </r>
    <r>
      <rPr>
        <b/>
        <vertAlign val="superscript"/>
        <sz val="7"/>
        <color rgb="FF00843D"/>
        <rFont val="Calibri"/>
        <family val="2"/>
      </rPr>
      <t>1)</t>
    </r>
  </si>
  <si>
    <r>
      <t>Share of active quarries with 15% space for nature</t>
    </r>
    <r>
      <rPr>
        <vertAlign val="superscript"/>
        <sz val="7"/>
        <rFont val="Calibri"/>
        <family val="2"/>
      </rPr>
      <t>2)</t>
    </r>
  </si>
  <si>
    <r>
      <t>Proportion of quarries sites located near an area of high biodiversity value with biodiversity management plan</t>
    </r>
    <r>
      <rPr>
        <vertAlign val="superscript"/>
        <sz val="7"/>
        <rFont val="Calibri"/>
        <family val="2"/>
      </rPr>
      <t>3)</t>
    </r>
  </si>
  <si>
    <t>Proportion of quarries with a restoration plan</t>
  </si>
  <si>
    <t xml:space="preserve">1)    Until 2022 including joint ventures. 
2)    Figures were collected for the first time in 2024
3)    The change in the values for 2023 compared to 2022 results from the revision of the survey method.
</t>
  </si>
  <si>
    <r>
      <rPr>
        <b/>
        <sz val="7"/>
        <color rgb="FF00843D"/>
        <rFont val="Calibri"/>
        <family val="2"/>
      </rPr>
      <t>Sustainable products and solutions</t>
    </r>
  </si>
  <si>
    <r>
      <t>Share of revenue from sustainable products</t>
    </r>
    <r>
      <rPr>
        <vertAlign val="superscript"/>
        <sz val="7"/>
        <rFont val="Calibri"/>
        <family val="2"/>
      </rPr>
      <t>1) 2) 3) 4)</t>
    </r>
  </si>
  <si>
    <r>
      <t>Share of revenue from sustainable products of cement business line</t>
    </r>
    <r>
      <rPr>
        <vertAlign val="superscript"/>
        <sz val="7"/>
        <rFont val="Calibri"/>
        <family val="2"/>
      </rPr>
      <t xml:space="preserve">2) </t>
    </r>
  </si>
  <si>
    <r>
      <rPr>
        <sz val="7"/>
        <color rgb="FF00843D"/>
        <rFont val="Calibri"/>
        <family val="2"/>
      </rPr>
      <t>●</t>
    </r>
  </si>
  <si>
    <r>
      <rPr>
        <b/>
        <sz val="7"/>
        <color rgb="FF00843D"/>
        <rFont val="Calibri"/>
        <family val="2"/>
      </rPr>
      <t>Circularity</t>
    </r>
    <r>
      <rPr>
        <b/>
        <vertAlign val="superscript"/>
        <sz val="7"/>
        <color rgb="FF00B050"/>
        <rFont val="Calibri"/>
        <family val="2"/>
      </rPr>
      <t>5)</t>
    </r>
  </si>
  <si>
    <t>Percentage of secondary reused or recycled components, business line cement</t>
  </si>
  <si>
    <t>n/a</t>
  </si>
  <si>
    <t>Weight of secondary reused or recycled components in the business line aggregates</t>
  </si>
  <si>
    <t>Percentage of secondary reused or recycled components, business line aggregates</t>
  </si>
  <si>
    <t>Percentage of secondary reused or recycled components, business line ready-mix concrete</t>
  </si>
  <si>
    <t>Percentage of secondary reused or recycled components, business line asphalt</t>
  </si>
  <si>
    <t>Weight of secondary reused or recycled components for Heidelberg Materials Group</t>
  </si>
  <si>
    <t xml:space="preserve">Percentage of secondary reused or recycled components, Heidelberg Materials Group </t>
  </si>
  <si>
    <t>Waste</t>
  </si>
  <si>
    <t>Total waste generated</t>
  </si>
  <si>
    <t>kt</t>
  </si>
  <si>
    <t>– Thereof non-hazardous waste</t>
  </si>
  <si>
    <t>– Thereof hazardous waste</t>
  </si>
  <si>
    <t>Total waste disposed</t>
  </si>
  <si>
    <t>– Share of waste sent to incineration</t>
  </si>
  <si>
    <t>– Share of waste sent to reuse, recycling, recovery</t>
  </si>
  <si>
    <t>– Share of waste sent to landfill</t>
  </si>
  <si>
    <t>– Share of waste directed to other disposal operations</t>
  </si>
  <si>
    <t>1)   Refers to the cement (cementitious material), aggregates (in North America, Australia, and Great Britain), ready-mixed concrete and asphalt business lines
2)   Revenue that we allocate to our sustainable products are not aligned with the definitions of the EU Taxonomy Regulation.
3)   The system does not yet record all relevant revenue for this figure at product level. We are working on continuously improving data collection over the next few years. The revenue shares shown here therefore only refer to the revenue that has already been measured (more than 80% of total revenue). 
4)   Due to a change in the methodology for calculating sustainable revenues for the Aggregates business unit, the consolidated figures for 2023 have been adjusted.
5)   The numbers for the business lines cement and concrete have been collected in this format for the first time in 2024.</t>
  </si>
  <si>
    <r>
      <rPr>
        <b/>
        <sz val="7"/>
        <color rgb="FF00843D"/>
        <rFont val="Calibri"/>
        <family val="2"/>
      </rPr>
      <t>Corporate Citizenship</t>
    </r>
  </si>
  <si>
    <r>
      <t>CSR spend</t>
    </r>
    <r>
      <rPr>
        <vertAlign val="superscript"/>
        <sz val="7"/>
        <rFont val="Calibri"/>
        <family val="2"/>
      </rPr>
      <t>1)</t>
    </r>
  </si>
  <si>
    <t>million €</t>
  </si>
  <si>
    <r>
      <t>Share of sites with Community Engagement Plans</t>
    </r>
    <r>
      <rPr>
        <vertAlign val="superscript"/>
        <sz val="7"/>
        <rFont val="Calibri"/>
        <family val="2"/>
      </rPr>
      <t>2)</t>
    </r>
  </si>
  <si>
    <t xml:space="preserve">1)   Data has been collected systematically in 2022 for the first time.
2)   Figures were collected for the first time in 2024, includes the business lines cement and aggregates
</t>
  </si>
  <si>
    <r>
      <rPr>
        <b/>
        <sz val="7"/>
        <color rgb="FF00843D"/>
        <rFont val="Calibri"/>
        <family val="2"/>
      </rPr>
      <t>Compliance</t>
    </r>
  </si>
  <si>
    <r>
      <t>Completion rate e-learning programmes</t>
    </r>
    <r>
      <rPr>
        <vertAlign val="superscript"/>
        <sz val="7"/>
        <rFont val="Calibri"/>
        <family val="2"/>
      </rPr>
      <t>1)</t>
    </r>
  </si>
  <si>
    <t>– Thereof on the topic of antitrust law</t>
  </si>
  <si>
    <t>Compliance incidents reported via case management system</t>
  </si>
  <si>
    <t>– Employee relations</t>
  </si>
  <si>
    <t>– Corruption or conflicts of interest</t>
  </si>
  <si>
    <t>– Health and safety</t>
  </si>
  <si>
    <t>– Fraud, theft, or embezzlement</t>
  </si>
  <si>
    <t>– Discrimination or harassment</t>
  </si>
  <si>
    <t>– Other</t>
  </si>
  <si>
    <t>Incidents of corruption or bribery</t>
  </si>
  <si>
    <t>– Convictions for violation of anti-corruption and anti-bribery laws</t>
  </si>
  <si>
    <t>Convictions for violation of anti-corruption and anti-bribery laws</t>
  </si>
  <si>
    <t>Number</t>
  </si>
  <si>
    <t>– Amount of fines for violation of anti-corruption and anti-bribery laws</t>
  </si>
  <si>
    <t>Amount of fines for violation of anti-corruption and anti-bribery laws</t>
  </si>
  <si>
    <t>'000 €</t>
  </si>
  <si>
    <t>– Confirmed incidents of corruption or bribery</t>
  </si>
  <si>
    <t>Confirmed incidents of corruption or bribery</t>
  </si>
  <si>
    <t>– Confirmed incidents in which own workers were dismissed or disciplined for corruption or bribery-related incidents</t>
  </si>
  <si>
    <t>Confirmed incidents in which own workers were dismissed or disciplined for corruption or bribery-related incidents</t>
  </si>
  <si>
    <t>– Confirmed incidents relating to contracts with business partners that were terminated or not renewed due to violations related to corruption or bribery</t>
  </si>
  <si>
    <t>Confirmed incidents relating to contracts with business partners that were terminated or not renewed due to violations related to corruption or bribery</t>
  </si>
  <si>
    <r>
      <t>Political influence and lobbying activities</t>
    </r>
    <r>
      <rPr>
        <b/>
        <vertAlign val="superscript"/>
        <sz val="7"/>
        <color rgb="FF00843D"/>
        <rFont val="Calibri"/>
        <family val="2"/>
      </rPr>
      <t>1</t>
    </r>
    <r>
      <rPr>
        <vertAlign val="superscript"/>
        <sz val="7"/>
        <rFont val="Calibri"/>
        <family val="2"/>
      </rPr>
      <t>)</t>
    </r>
  </si>
  <si>
    <t>– Financial political contributions</t>
  </si>
  <si>
    <t>Financial political contributions</t>
  </si>
  <si>
    <t>– In-kind political contributions</t>
  </si>
  <si>
    <t>In-kind political contributions</t>
  </si>
  <si>
    <t>Total political contributions</t>
  </si>
  <si>
    <t xml:space="preserve">1)    Figures were collected for the first time in 2024.
</t>
  </si>
  <si>
    <t>Employees, diversity, equity, and inclusion</t>
  </si>
  <si>
    <r>
      <t>Employees (share) by gender</t>
    </r>
    <r>
      <rPr>
        <b/>
        <vertAlign val="superscript"/>
        <sz val="7"/>
        <rFont val="Calibri"/>
        <family val="2"/>
      </rPr>
      <t>1)</t>
    </r>
  </si>
  <si>
    <t>– Male</t>
  </si>
  <si>
    <t>– Female</t>
  </si>
  <si>
    <t>Employees (headcount) in group countries</t>
  </si>
  <si>
    <t>Total number of employees</t>
  </si>
  <si>
    <t>Persons</t>
  </si>
  <si>
    <t>-</t>
  </si>
  <si>
    <t>Denmark</t>
  </si>
  <si>
    <t>Congo, Democratic Republic</t>
  </si>
  <si>
    <t>Guam</t>
  </si>
  <si>
    <t>Iceland</t>
  </si>
  <si>
    <t>Israel</t>
  </si>
  <si>
    <t>Latvia</t>
  </si>
  <si>
    <t>Lithuania</t>
  </si>
  <si>
    <t>Malaysia</t>
  </si>
  <si>
    <t>Singapore</t>
  </si>
  <si>
    <t>Türkiye</t>
  </si>
  <si>
    <t>United Arab Emirates</t>
  </si>
  <si>
    <t>United States of America</t>
  </si>
  <si>
    <r>
      <t>Employees (headcount) broken down by region and by contract type</t>
    </r>
    <r>
      <rPr>
        <b/>
        <vertAlign val="superscript"/>
        <sz val="7"/>
        <rFont val="Calibri"/>
        <family val="2"/>
      </rPr>
      <t>1)</t>
    </r>
  </si>
  <si>
    <t>Group</t>
  </si>
  <si>
    <t>- Share of part-time employees</t>
  </si>
  <si>
    <t>- Number of employees</t>
  </si>
  <si>
    <r>
      <t xml:space="preserve">Fluctuation </t>
    </r>
    <r>
      <rPr>
        <b/>
        <vertAlign val="superscript"/>
        <sz val="7"/>
        <rFont val="Calibri"/>
        <family val="2"/>
      </rPr>
      <t>1)</t>
    </r>
  </si>
  <si>
    <t>Number of employees who have left undertaking</t>
  </si>
  <si>
    <t>Rate of employee turnover</t>
  </si>
  <si>
    <t>Voluntary fluctuation rate</t>
  </si>
  <si>
    <r>
      <t xml:space="preserve">Diversity Metrics </t>
    </r>
    <r>
      <rPr>
        <b/>
        <vertAlign val="superscript"/>
        <sz val="7"/>
        <rFont val="Calibri"/>
        <family val="2"/>
      </rPr>
      <t>1)</t>
    </r>
  </si>
  <si>
    <t>Gender distribution (share) at top management level  (n-1 und n-2)</t>
  </si>
  <si>
    <t>- Male</t>
  </si>
  <si>
    <t>- Female</t>
  </si>
  <si>
    <t>Gender distribution (share) at top management level (n-1 und n-2) in Germany</t>
  </si>
  <si>
    <t>Distribution of employees by age group</t>
  </si>
  <si>
    <t>- Under 30 years old</t>
  </si>
  <si>
    <t>- 30-50 years old</t>
  </si>
  <si>
    <t>- Over 50 years old</t>
  </si>
  <si>
    <r>
      <t>Share of female employees N-1 &amp; N-2 with leadership responsibility (Group)</t>
    </r>
    <r>
      <rPr>
        <vertAlign val="superscript"/>
        <sz val="7"/>
        <rFont val="Calibri"/>
        <family val="2"/>
      </rPr>
      <t>2)</t>
    </r>
  </si>
  <si>
    <t>Share of female employees in programmes for the advancement of future executives (Group)</t>
  </si>
  <si>
    <t>Share of female employees (Germany)</t>
  </si>
  <si>
    <r>
      <t>Share of female employees N-1 &amp; N-2 with leadership responsibility (Germany)</t>
    </r>
    <r>
      <rPr>
        <vertAlign val="superscript"/>
        <sz val="7"/>
        <rFont val="Calibri"/>
        <family val="2"/>
      </rPr>
      <t>2)</t>
    </r>
  </si>
  <si>
    <r>
      <t>Share of female employees N-1 with leadership responsibility (Germany)</t>
    </r>
    <r>
      <rPr>
        <vertAlign val="superscript"/>
        <sz val="7"/>
        <rFont val="Calibri"/>
        <family val="2"/>
      </rPr>
      <t>2)</t>
    </r>
  </si>
  <si>
    <r>
      <t>Share of female employees N-2 with leadership responsibility (Germany)</t>
    </r>
    <r>
      <rPr>
        <vertAlign val="superscript"/>
        <sz val="7"/>
        <rFont val="Calibri"/>
        <family val="2"/>
      </rPr>
      <t>2)</t>
    </r>
  </si>
  <si>
    <r>
      <t>Share of female employees in all management positions independent of leadership responsibility (Germany)</t>
    </r>
    <r>
      <rPr>
        <vertAlign val="superscript"/>
        <sz val="7"/>
        <rFont val="Calibri"/>
        <family val="2"/>
      </rPr>
      <t>3)</t>
    </r>
  </si>
  <si>
    <t>Share of female employees in programmes for the advancement of future executives (Germany)</t>
  </si>
  <si>
    <r>
      <t>Share of female employees in revenue-generating functions</t>
    </r>
    <r>
      <rPr>
        <vertAlign val="superscript"/>
        <sz val="7"/>
        <rFont val="Calibri"/>
        <family val="2"/>
      </rPr>
      <t>3)</t>
    </r>
  </si>
  <si>
    <t>Proportion of disabled employees</t>
  </si>
  <si>
    <t>– Germany</t>
  </si>
  <si>
    <t>– Heidelberg Materials AG</t>
  </si>
  <si>
    <r>
      <t xml:space="preserve">Other HR metrics </t>
    </r>
    <r>
      <rPr>
        <b/>
        <vertAlign val="superscript"/>
        <sz val="7"/>
        <rFont val="Calibri"/>
        <family val="2"/>
      </rPr>
      <t>1)</t>
    </r>
  </si>
  <si>
    <r>
      <t xml:space="preserve">Number of total hires </t>
    </r>
    <r>
      <rPr>
        <vertAlign val="superscript"/>
        <sz val="7"/>
        <color rgb="FF000000"/>
        <rFont val="Calibri"/>
        <family val="2"/>
        <scheme val="minor"/>
      </rPr>
      <t>4)</t>
    </r>
  </si>
  <si>
    <r>
      <t xml:space="preserve">Internal hire rate </t>
    </r>
    <r>
      <rPr>
        <vertAlign val="superscript"/>
        <sz val="7"/>
        <rFont val="Calibri"/>
        <family val="2"/>
        <scheme val="minor"/>
      </rPr>
      <t>4)</t>
    </r>
  </si>
  <si>
    <t>Percentage of trainees in Germany</t>
  </si>
  <si>
    <t>Percentage of trainees retained as permanent employees in Germany</t>
  </si>
  <si>
    <t>Average number of training hours per employee</t>
  </si>
  <si>
    <t>hours</t>
  </si>
  <si>
    <t>Percentage of employees with a regular performance and career development review</t>
  </si>
  <si>
    <t>Health &amp; Safety metrics</t>
  </si>
  <si>
    <r>
      <t>Fatality rate, cement business line</t>
    </r>
    <r>
      <rPr>
        <vertAlign val="superscript"/>
        <sz val="7"/>
        <rFont val="Calibri"/>
        <family val="2"/>
      </rPr>
      <t xml:space="preserve"> 5)</t>
    </r>
  </si>
  <si>
    <t>Number of fatalities</t>
  </si>
  <si>
    <t>– Group employees</t>
  </si>
  <si>
    <t>persons</t>
  </si>
  <si>
    <t>– Contractor employees</t>
  </si>
  <si>
    <r>
      <t>Lost time injury frequency rate (LTIFR) by region</t>
    </r>
    <r>
      <rPr>
        <vertAlign val="superscript"/>
        <sz val="7"/>
        <rFont val="Calibri"/>
        <family val="2"/>
      </rPr>
      <t xml:space="preserve"> 6)</t>
    </r>
  </si>
  <si>
    <t xml:space="preserve"> – Europe</t>
  </si>
  <si>
    <t xml:space="preserve"> – AMWA</t>
  </si>
  <si>
    <t>– Asia</t>
  </si>
  <si>
    <t>– Australia</t>
  </si>
  <si>
    <t>– North America</t>
  </si>
  <si>
    <r>
      <t>Occupational illness rate</t>
    </r>
    <r>
      <rPr>
        <vertAlign val="superscript"/>
        <sz val="7"/>
        <rFont val="Calibri"/>
        <family val="2"/>
      </rPr>
      <t>7)</t>
    </r>
  </si>
  <si>
    <r>
      <t xml:space="preserve">Illness rate </t>
    </r>
    <r>
      <rPr>
        <vertAlign val="superscript"/>
        <sz val="7"/>
        <rFont val="Calibri"/>
        <family val="2"/>
      </rPr>
      <t>8)</t>
    </r>
  </si>
  <si>
    <t>Proportion of employees represented by H&amp;S committees</t>
  </si>
  <si>
    <t>Proportion of employees represented by H&amp;S committees with trade union representation</t>
  </si>
  <si>
    <t>1)   Since 2024, we have been calculating the headcount as a yearly average figure. Before, it had been reported in FTE as of 31 December. All detailed information about employees, beyond the number of employees by country, is exclusively taken from our global HRIS.
       Not included in these figures are few entities comprising less than 5% of HM’s total workforce that had not yet been onboarded to our HRIS by end of 2024. 
2)   Since 2024, the information is provided in headcount, which represents a change from previous years when it was reported in full-time equivalents.
3)   Since 2024, we have been calculating this figure based on our global HRIS. For a few metrics, an accompanying change in definition may cause a structural change in the figures from 2023 to 2024.
4)   As of 2024, this figure has been calculated based on our global HRIS. Under this approach, new employees from acquisitions are not counted as new hires.
5)   Number of fatalities of employees in the Cement business line per 10,000 employees
6)   Number of accidents (with at least one lost working day) suffered by Group employees per 1,000,000 working hours.
7)   Number of offcially recognised occupational illnesses suffered by Group employees per 1,000,000 working hours.
8)   Proportion of lost working hours due to illness in relation to the total number of working hours (excluding Egypt, Morocco, and North America, as the general illness hours are not recorded there).</t>
  </si>
  <si>
    <t>EU Taxonomy Regulation</t>
  </si>
  <si>
    <t>Taxonomy-eligible revenue</t>
  </si>
  <si>
    <r>
      <t>– Thereof taxonomy-aligned revenue</t>
    </r>
    <r>
      <rPr>
        <vertAlign val="superscript"/>
        <sz val="7"/>
        <rFont val="Calibri"/>
        <family val="2"/>
      </rPr>
      <t>1)</t>
    </r>
  </si>
  <si>
    <t>Taxonomy-eligible investments</t>
  </si>
  <si>
    <r>
      <t>– Thereof taxonomy-aligned investments</t>
    </r>
    <r>
      <rPr>
        <vertAlign val="superscript"/>
        <sz val="7"/>
        <rFont val="Calibri"/>
        <family val="2"/>
      </rPr>
      <t>2)</t>
    </r>
  </si>
  <si>
    <t>Taxonomy-eligible operating expenses</t>
  </si>
  <si>
    <r>
      <t>– Thereof taxonomy-aligned operating expenses</t>
    </r>
    <r>
      <rPr>
        <vertAlign val="superscript"/>
        <sz val="7"/>
        <rFont val="Calibri"/>
        <family val="2"/>
      </rPr>
      <t>2)</t>
    </r>
  </si>
  <si>
    <r>
      <rPr>
        <b/>
        <sz val="7"/>
        <color rgb="FF00843D"/>
        <rFont val="Calibri"/>
        <family val="2"/>
      </rPr>
      <t>Management systems</t>
    </r>
  </si>
  <si>
    <r>
      <t>Share of integrated cement plants with an environmental management system (ISO 14001 or similar)</t>
    </r>
    <r>
      <rPr>
        <vertAlign val="superscript"/>
        <sz val="7"/>
        <rFont val="Calibri"/>
        <family val="2"/>
      </rPr>
      <t>1)</t>
    </r>
  </si>
  <si>
    <t>Share of active aggregates production facilities with an environmental management system (ISO 14001 or similar)</t>
  </si>
  <si>
    <r>
      <t>Share of integrated cement plants with an energy management system (ISO 50001 or similar)</t>
    </r>
    <r>
      <rPr>
        <vertAlign val="superscript"/>
        <sz val="7"/>
        <rFont val="Calibri"/>
        <family val="2"/>
      </rPr>
      <t>1)</t>
    </r>
  </si>
  <si>
    <t>Share of operational sites with an occupational health and safety management system (ISO 45001 or similar)</t>
  </si>
  <si>
    <t>Responsible procurement</t>
  </si>
  <si>
    <r>
      <t>ESG Supplier Sustainability Perfomance Rate</t>
    </r>
    <r>
      <rPr>
        <vertAlign val="superscript"/>
        <sz val="7"/>
        <rFont val="Calibri"/>
        <family val="2"/>
      </rPr>
      <t>3)</t>
    </r>
  </si>
  <si>
    <t>Revenue with fossil fuels</t>
  </si>
  <si>
    <t>Revenue from transport and trade of coal</t>
  </si>
  <si>
    <t>Share of group revenue from transport and trade of coal</t>
  </si>
  <si>
    <t>Revenue from transport and trade of petcoke</t>
  </si>
  <si>
    <t>Share of group revenue from transport and trade of petcoke</t>
  </si>
  <si>
    <t>Customer Satisfaction</t>
  </si>
  <si>
    <t>Net Promoter Score</t>
  </si>
  <si>
    <t>1)   Value 2022 adjusted.
2)   Due to the change in priority plants, 2023 figures have been adjusted.
3)   Data has been collected systematically in 2023 for the first time. A supplier can only receive a green ESG rating if it offers full transparency in answering ESG questions and if the assessment by IntegrityNext does not reveal any significant risks.</t>
  </si>
  <si>
    <t xml:space="preserve">COMPANY NAME: </t>
  </si>
  <si>
    <t>Heidelberg Materials</t>
  </si>
  <si>
    <t>Adverse sustainability indicator</t>
  </si>
  <si>
    <t>Metric</t>
  </si>
  <si>
    <t>CLIMATE AND OTHER ENVIRONMENT-RELATED INDICATORS</t>
  </si>
  <si>
    <t>Greenhouse gas emissions</t>
  </si>
  <si>
    <t>1. GHG emissions*</t>
  </si>
  <si>
    <t>Scope 1 GHG emissions (in tonnes)</t>
  </si>
  <si>
    <t>Cement: 61.4 million t
Aggregates: 0.5 million t
Own transport fleet: 1.2 million t</t>
  </si>
  <si>
    <t>Scope 2 GHG emissions (in tonnes)</t>
  </si>
  <si>
    <t>Cement (location-based): 4.8 million t
Cement (market-based): 4.2 million t
Aggregates (location-based): 0.24 million t
Aggregates (market-based): 0.24 million t</t>
  </si>
  <si>
    <t>Scope 3 GHG emissions (in tonnes)</t>
  </si>
  <si>
    <t>Purchased Materials: 7.9 million t
Purchased Fuels: 3.8 million t
Upstream &amp; downstream transportation: 4.5 million t</t>
  </si>
  <si>
    <t>Total GHG emissions (sum of scope 1, 2 &amp; 3)</t>
  </si>
  <si>
    <t>83.7 million t</t>
  </si>
  <si>
    <t>2. GHG intensity*</t>
  </si>
  <si>
    <t>GHG emissions per €M of sales (scope 1 &amp; 2)</t>
  </si>
  <si>
    <t>4.0 kt / million €</t>
  </si>
  <si>
    <t>3. Exposure to companies active in the fossil fuel sector</t>
  </si>
  <si>
    <t>% of revenues directly linked to fossil fuel exploration, mining, extraction, refining or distribution (including transportation, storage and trade)</t>
  </si>
  <si>
    <t>Revenue from transport and trade of coal: 0.36%
Revenue from transport and trade of petcoke: 0.55%</t>
  </si>
  <si>
    <t>4. Share of non renewable energy consumption &amp; production</t>
  </si>
  <si>
    <t>Share of non renewable energy consumption and non renewable energy production of company from non renewable energy sources compared to renewable energy sources, expressed as a % of total energy sources</t>
  </si>
  <si>
    <t>Consumption: 85%
Production: 94%</t>
  </si>
  <si>
    <t>5. Energy consumption intensity per high impact climate sector (1)</t>
  </si>
  <si>
    <t>Energy consumption in GWh per million € of revenue of company, per high impact climate sector (1)</t>
  </si>
  <si>
    <t>4.35 GWh / million €</t>
  </si>
  <si>
    <t>6. Carbon emission reduction initiatives</t>
  </si>
  <si>
    <t>Carbon emission reduction initiatives aimed at aligning with the Paris Agreement (Y/N)</t>
  </si>
  <si>
    <t>Y</t>
  </si>
  <si>
    <t>Biodiversity</t>
  </si>
  <si>
    <t>7. Activities negatively affecting biodiversity-sensitive areas</t>
  </si>
  <si>
    <t>% of revenues from sites/operations located in or near to biodiversity-sensitive areas where activities of the company negatively affect those areas</t>
  </si>
  <si>
    <t>8. Emissions to water</t>
  </si>
  <si>
    <t>Tonnes of emissions of nitrates, phosphate and pesticides to water generated by company</t>
  </si>
  <si>
    <t>We are currently not tracking our water emissions systematically. Where these emissions are part of the operating permit, we comply with the regulation</t>
  </si>
  <si>
    <t>9. Hazardous waste and radioactive waste ratio</t>
  </si>
  <si>
    <t>Tonnes of hazardous waste and radioactive waste generated by company</t>
  </si>
  <si>
    <t>90.31 kt</t>
  </si>
  <si>
    <t>INDICATORS FOR SOCIAL AND EMPLOYEE, RESPECT FOR HUMAN RIGHTS, ANTI-CORRUPTION AND ANTI-BRIBERY MATTERS</t>
  </si>
  <si>
    <t>Social and employee matters</t>
  </si>
  <si>
    <t>10. Violations of UN Global Compact principles and Organisation for Economic Cooperation and Development (OECD) Guidelines for Multinational Enterprises</t>
  </si>
  <si>
    <t>Violations of the UNGC principles or OECD Guidelines for Multinational Enterprises over the past 3 years (Y/N)</t>
  </si>
  <si>
    <t>N</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</si>
  <si>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</si>
  <si>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 (Y/N)</t>
  </si>
  <si>
    <t>12. Unadjusted gender pay gap</t>
  </si>
  <si>
    <t>Difference between average gross hourly earnings of male paid employees and of female paid employees as a % of average gross hourly earnings of male paid employees</t>
  </si>
  <si>
    <t>We are currently working on the implementation
of a new global HR system and a
global job architecture to enable analyses
of compensation data.</t>
  </si>
  <si>
    <t>13. Gender diversity</t>
  </si>
  <si>
    <t>Board gender diversity: Ratio of female to male board members in company, expressed as a percentage of all board members</t>
  </si>
  <si>
    <t>Management gender diversity: Ratio of female to male in the company executive team, expressed as a percentage of all executive team members</t>
  </si>
  <si>
    <t>Firm gender diversity: Ratio of female to male staff members in company, expressed as a percentage of all staff members</t>
  </si>
  <si>
    <t>14. Exposure to controversial weapons (anti-personnel mines, cluster munitions, chemical weapons and biological weapons)</t>
  </si>
  <si>
    <t>Does the company manufacture or sell controversial weapons (Y/N)</t>
  </si>
  <si>
    <t>15. Convictions and fines for violation of anti-corruption and anti-bribery laws</t>
  </si>
  <si>
    <t>Numbers of convictions and amounts of fines for violations of anti-corruption and anti-bribery laws by company over the past 3 years</t>
  </si>
  <si>
    <t>TCFD STATUS (TASK FORCE ON CLIMATE-RELATED FINANCIAL DISCLOSURES)</t>
  </si>
  <si>
    <t>TCFD</t>
  </si>
  <si>
    <t>16. Climate-related financial information disclosure</t>
  </si>
  <si>
    <t>Does the company already report or intend to report for 2024 climate-related financial information as per TCFD recommendations? (Y/N)</t>
  </si>
  <si>
    <r>
      <t>*      We calculate the specific total CO</t>
    </r>
    <r>
      <rPr>
        <vertAlign val="subscript"/>
        <sz val="9"/>
        <color theme="1"/>
        <rFont val="Calibri"/>
        <family val="2"/>
        <scheme val="minor"/>
      </rPr>
      <t>2</t>
    </r>
    <r>
      <rPr>
        <sz val="9"/>
        <color theme="1"/>
        <rFont val="Calibri"/>
        <family val="2"/>
        <scheme val="minor"/>
      </rPr>
      <t xml:space="preserve"> emissions per revenue based on the absolute (gross) Scope 1 and 2 categories for our cement and aggregates business lines as well as the audited Scope 3 categories
        divided by the Group’s total revenue. </t>
    </r>
  </si>
  <si>
    <t>Year</t>
  </si>
  <si>
    <t>Last Update</t>
  </si>
  <si>
    <t>25 March 2025</t>
  </si>
  <si>
    <t>Supervisory Board:  Shareholder representatives</t>
  </si>
  <si>
    <t>Name</t>
  </si>
  <si>
    <t>Dr Bernd Scheifele</t>
  </si>
  <si>
    <t>Gunnar Groebler</t>
  </si>
  <si>
    <t>Ludwig Merckle</t>
  </si>
  <si>
    <t>Luka Mucic</t>
  </si>
  <si>
    <t>Marget Suckale</t>
  </si>
  <si>
    <t>Dr Sopna Sury</t>
  </si>
  <si>
    <t>Average or Sum</t>
  </si>
  <si>
    <t>Position</t>
  </si>
  <si>
    <t>Chairman</t>
  </si>
  <si>
    <t>Age (in years)</t>
  </si>
  <si>
    <t>Gender</t>
  </si>
  <si>
    <t>male</t>
  </si>
  <si>
    <t>female</t>
  </si>
  <si>
    <t>33% female</t>
  </si>
  <si>
    <t>In office since</t>
  </si>
  <si>
    <t>Tenure (in years)</t>
  </si>
  <si>
    <t>Committees membership (total number)</t>
  </si>
  <si>
    <t>External mandates (total number)</t>
  </si>
  <si>
    <t>Personnel committee</t>
  </si>
  <si>
    <t>x</t>
  </si>
  <si>
    <t>5/6</t>
  </si>
  <si>
    <t>Audit committee</t>
  </si>
  <si>
    <t>Deputy Chairman</t>
  </si>
  <si>
    <t>3/6</t>
  </si>
  <si>
    <t>Sustainability and Innovation Committee</t>
  </si>
  <si>
    <t>Chairwoman</t>
  </si>
  <si>
    <t>Nomination committee</t>
  </si>
  <si>
    <t>Mediation Committee, pursuant to section 27(3) of the German Codetermination Law</t>
  </si>
  <si>
    <t>2/6</t>
  </si>
  <si>
    <t>Industry knowledge</t>
  </si>
  <si>
    <t>International leadership experience</t>
  </si>
  <si>
    <t>Personnel competences</t>
  </si>
  <si>
    <t>Governance, Legal &amp; Compliance</t>
  </si>
  <si>
    <t>Accounting, auditing and controlling</t>
  </si>
  <si>
    <t>Strategy, Capital Market</t>
  </si>
  <si>
    <t>Sustainability</t>
  </si>
  <si>
    <t>Digitisation</t>
  </si>
  <si>
    <t>Supervisory Board: Employee representatives</t>
  </si>
  <si>
    <t>Werner Schraeder</t>
  </si>
  <si>
    <t>Barbara Breuninger</t>
  </si>
  <si>
    <t>Katja Karcher</t>
  </si>
  <si>
    <t>Markus Oleynik</t>
  </si>
  <si>
    <t>Peter Riedel</t>
  </si>
  <si>
    <t>Anna Toborek-Kacar</t>
  </si>
  <si>
    <t>50% female</t>
  </si>
  <si>
    <t>0/6</t>
  </si>
  <si>
    <t>Remuneration granted and owed to the members of the Supervisory Board</t>
  </si>
  <si>
    <t>Fixed remuneration</t>
  </si>
  <si>
    <t>Remuneration for
committee membership</t>
  </si>
  <si>
    <t>Attendance fees</t>
  </si>
  <si>
    <t>Total
remuneration</t>
  </si>
  <si>
    <t>€’000s/share of total remuneration in %</t>
  </si>
  <si>
    <t>Dr Bernd Scheifele (Chairman)</t>
  </si>
  <si>
    <t>Heinz Schmitt (Deputy Chairman until 16.05.2024)</t>
  </si>
  <si>
    <t>Gunnar Groebler (Member since 16.05.2024)</t>
  </si>
  <si>
    <t>Birgit Jochens (Member until 16.05.2024)</t>
  </si>
  <si>
    <t>Katja Karcher (Member since 16.05.2024)</t>
  </si>
  <si>
    <t>Markus Oleynik (Member since 16.05.2024)</t>
  </si>
  <si>
    <t>Dr Ines Ploss (Member until 31.10.2024)</t>
  </si>
  <si>
    <t>Werner Schraeder (Deputy Chairman since 16.05.2024)</t>
  </si>
  <si>
    <t>Margret Suckale</t>
  </si>
  <si>
    <t xml:space="preserve">Dr Sopna Sury </t>
  </si>
  <si>
    <t>Anna Toborek-Kacar (Member since 01.11.2024)</t>
  </si>
  <si>
    <t>Prof. Dr Marion Weissenberger-Eibl (Member until 16.05.2024)</t>
  </si>
  <si>
    <t>Granted and owed remuneration pursuant to section 162 of the AktG</t>
  </si>
  <si>
    <r>
      <rPr>
        <b/>
        <sz val="7"/>
        <rFont val="Calibri"/>
        <family val="2"/>
        <scheme val="minor"/>
      </rPr>
      <t>Dr Dominik von Achten</t>
    </r>
    <r>
      <rPr>
        <sz val="7"/>
        <rFont val="Calibri"/>
        <family val="2"/>
        <scheme val="minor"/>
      </rPr>
      <t xml:space="preserve">
Chairman of the 
Managing Board</t>
    </r>
  </si>
  <si>
    <r>
      <rPr>
        <b/>
        <sz val="7"/>
        <rFont val="Calibri"/>
        <family val="2"/>
      </rPr>
      <t xml:space="preserve">René Aldach
</t>
    </r>
    <r>
      <rPr>
        <sz val="7"/>
        <rFont val="Calibri"/>
        <family val="2"/>
      </rPr>
      <t>Member of the 
Managing Board</t>
    </r>
  </si>
  <si>
    <r>
      <rPr>
        <b/>
        <sz val="7"/>
        <rFont val="Calibri"/>
        <family val="2"/>
      </rPr>
      <t xml:space="preserve">Dr Katharina Beumelburg
</t>
    </r>
    <r>
      <rPr>
        <sz val="7"/>
        <rFont val="Calibri"/>
        <family val="2"/>
      </rPr>
      <t>Member of the 
Managing Board
(since 1 October 2024)</t>
    </r>
  </si>
  <si>
    <r>
      <rPr>
        <b/>
        <sz val="7"/>
        <rFont val="Calibri"/>
        <family val="2"/>
      </rPr>
      <t xml:space="preserve">Roberto Callieri
</t>
    </r>
    <r>
      <rPr>
        <sz val="7"/>
        <rFont val="Calibri"/>
        <family val="2"/>
      </rPr>
      <t>Member of the 
Managing Board</t>
    </r>
    <r>
      <rPr>
        <vertAlign val="superscript"/>
        <sz val="7"/>
        <rFont val="Calibri"/>
        <family val="2"/>
      </rPr>
      <t>1)</t>
    </r>
    <r>
      <rPr>
        <sz val="7"/>
        <rFont val="Calibri"/>
        <family val="2"/>
      </rPr>
      <t xml:space="preserve">
(since 1 January 2024)</t>
    </r>
  </si>
  <si>
    <r>
      <rPr>
        <b/>
        <sz val="7"/>
        <rFont val="Calibri"/>
        <family val="2"/>
      </rPr>
      <t xml:space="preserve">Axel Conrads
</t>
    </r>
    <r>
      <rPr>
        <sz val="7"/>
        <rFont val="Calibri"/>
        <family val="2"/>
      </rPr>
      <t>Member of the 
Managing Board
(since 1 February 2024)</t>
    </r>
  </si>
  <si>
    <r>
      <rPr>
        <b/>
        <sz val="7"/>
        <rFont val="Calibri"/>
        <family val="2"/>
      </rPr>
      <t xml:space="preserve">Kevin Gluskie
</t>
    </r>
    <r>
      <rPr>
        <sz val="7"/>
        <rFont val="Calibri"/>
        <family val="2"/>
      </rPr>
      <t>Member of the 
Managing Board</t>
    </r>
    <r>
      <rPr>
        <vertAlign val="superscript"/>
        <sz val="7"/>
        <rFont val="Calibri"/>
        <family val="2"/>
      </rPr>
      <t>2)</t>
    </r>
    <r>
      <rPr>
        <sz val="7"/>
        <rFont val="Calibri"/>
        <family val="2"/>
      </rPr>
      <t xml:space="preserve">
(until 31 January 2024)</t>
    </r>
  </si>
  <si>
    <r>
      <rPr>
        <b/>
        <sz val="7"/>
        <rFont val="Calibri"/>
        <family val="2"/>
      </rPr>
      <t xml:space="preserve">Hakan Gurdal
</t>
    </r>
    <r>
      <rPr>
        <sz val="7"/>
        <rFont val="Calibri"/>
        <family val="2"/>
      </rPr>
      <t>Member of the 
Managing Board</t>
    </r>
  </si>
  <si>
    <r>
      <rPr>
        <b/>
        <sz val="7"/>
        <rFont val="Calibri"/>
        <family val="2"/>
      </rPr>
      <t xml:space="preserve">Dr Nicola Kimm
</t>
    </r>
    <r>
      <rPr>
        <sz val="7"/>
        <rFont val="Calibri"/>
        <family val="2"/>
      </rPr>
      <t>Member of the 
Managing Board
(until 31 August 2024)</t>
    </r>
  </si>
  <si>
    <r>
      <rPr>
        <b/>
        <sz val="7"/>
        <rFont val="Calibri"/>
        <family val="2"/>
      </rPr>
      <t xml:space="preserve">Dennis Lentz
</t>
    </r>
    <r>
      <rPr>
        <sz val="7"/>
        <rFont val="Calibri"/>
        <family val="2"/>
      </rPr>
      <t>Member of the 
Managing Board</t>
    </r>
    <r>
      <rPr>
        <vertAlign val="superscript"/>
        <sz val="7"/>
        <rFont val="Calibri"/>
        <family val="2"/>
      </rPr>
      <t>4)</t>
    </r>
  </si>
  <si>
    <r>
      <rPr>
        <b/>
        <sz val="7"/>
        <rFont val="Calibri"/>
        <family val="2"/>
      </rPr>
      <t xml:space="preserve">Jon Morrish
</t>
    </r>
    <r>
      <rPr>
        <sz val="7"/>
        <rFont val="Calibri"/>
        <family val="2"/>
      </rPr>
      <t>Member of the 
Managing Board</t>
    </r>
  </si>
  <si>
    <r>
      <rPr>
        <b/>
        <sz val="7"/>
        <rFont val="Calibri"/>
        <family val="2"/>
      </rPr>
      <t xml:space="preserve">Chris Ward
</t>
    </r>
    <r>
      <rPr>
        <sz val="7"/>
        <rFont val="Calibri"/>
        <family val="2"/>
      </rPr>
      <t>Member of the 
Managing Board</t>
    </r>
    <r>
      <rPr>
        <vertAlign val="superscript"/>
        <sz val="7"/>
        <rFont val="Calibri"/>
        <family val="2"/>
      </rPr>
      <t>5)</t>
    </r>
  </si>
  <si>
    <t>€’000s/share of granted and owed remuneration pursuant to section 162 of the AktG in %</t>
  </si>
  <si>
    <t>Fixed annual salary</t>
  </si>
  <si>
    <t>Fringe benefits</t>
  </si>
  <si>
    <t>Contribution to private pension (cash allowance)</t>
  </si>
  <si>
    <t>One-year variable compensation</t>
  </si>
  <si>
    <t>Annual bonus 2023</t>
  </si>
  <si>
    <t xml:space="preserve">– </t>
  </si>
  <si>
    <t>Annual bonus 2024</t>
  </si>
  <si>
    <t>Multi-year variable compensation</t>
  </si>
  <si>
    <t>Long-term bonus 2020–2022/2023</t>
  </si>
  <si>
    <t>Capital market component tranche 2020–2023</t>
  </si>
  <si>
    <t>Long-term bonus 2021–2023/2024</t>
  </si>
  <si>
    <t>Management component tranche 2021–2023</t>
  </si>
  <si>
    <t>Capital market component tranche 2021–2024</t>
  </si>
  <si>
    <t>Long-term bonus 2022–2024/2025</t>
  </si>
  <si>
    <t>Management component tranche 2022–2024</t>
  </si>
  <si>
    <r>
      <t>Others</t>
    </r>
    <r>
      <rPr>
        <b/>
        <vertAlign val="superscript"/>
        <sz val="7"/>
        <rFont val="Calibri"/>
        <family val="2"/>
      </rPr>
      <t>3)</t>
    </r>
  </si>
  <si>
    <t>Service costs</t>
  </si>
  <si>
    <t>Total compensation</t>
  </si>
  <si>
    <t xml:space="preserve">1)    90% of the fixed annual salary, the annual bonus and the long-term bonus of Roberto Callieri are paid by Heidelberg Materials Asia. The remaining 10% was paid by Heidelberg Materials AG. The fringe benefits of Roberto Callieri include, in addition to the assumption of costs for a company car, group accident insurance and flights home, as well as a travel allowance and the assumption of costs for a company flat.
2)    90% of the fixed annual salary, the annual bonus and the long-term bonus of Kevin Gluskie are paid by Heidelberg Materials Asia. The remaining 10% was paid by Heidelberg Materials AG. The fringe benefits of Kevin Gluskie include, in addition to the assumption of costs for a company car, group accident insurance and flights home, as well as a travel allowance and the assumption of costs for a company flat. Under the terms of his employment contract, Kevin Gluskie receives his remuneration in Australian dollars. The average exchange rates for 2023 (AUD/EUR 1.6290) and 2024 (AUD/EUR 1.6403) were used for translation into euros.
        The closing rates prior to the start of the performance period (31 December, 2019: AUD/EUR 1.5971, 31 December, 2020: AUD/EUR 1.5876) were used to convert its long-term bonus into euros.
3)    In the case of Dr. Katharina Beumelburg, the value for 2024 includes a compensation payment as compensation for the loss of long-term variable remuneration components from her former employer. In the case of Mr. Kevin Gluskie, the value for 2024 includes the following payments described in the respective paragraphs in the remuneration report: the early payout of the annual bonus for the fiscal year 2024 (€0.1 million), an advance payment of the long-term bonus (€1.7 million)and a settlement of the existing pension entitlements in the amount of the present value of the pension commitment as per the date of exit (€5.0 million).
4)    70% of Dennis Lentz’s fixed annual salary, the annual bonus and the long-term bonus were paid by Heidelberg Materials North America. The remaining 30% are paid by Heidelberg Materials AG. The fringe benefits of Dennis Lentz include, in addition to the assumption of costs for a company car, group accident insurance and flights home, especially secondment-related benefits such as foreign health insurance, relocation, housing, school and living costs.
5)    90% of the fixed annual salary, the annual bonus, and the long-term bonus of Chris Ward are borne by Heidelberg Materials North America. The remaining 10% is borne by ­Heidelberg Materials AG. Chris Ward receives his remuneration in US dollars in accordance with his employment contract. The average exchange rates for the years 2023 (1.0816 USD/EUR) and 2024 (1.0819 USD/EUR) were used for conversion into euros. The closing rates before the start of the performance period (31 December, 2019: 1.1213 USD/EUR, 31 December, 2020: 1.2216 USD/EUR) were used to convert his long-term bonus into euros. </t>
  </si>
  <si>
    <t>Development of the direct remuneration of the Managing Board, the Supervisory Board, and the average direct
remuneration of the workforce of Heidelberg Materials AG</t>
  </si>
  <si>
    <t>Change</t>
  </si>
  <si>
    <t>Development of earnings</t>
  </si>
  <si>
    <t>Result from current operations before depreciation and amortisation in €m</t>
  </si>
  <si>
    <t>–4%</t>
  </si>
  <si>
    <t>Profit/loss for the financial year attributable to Heidelberg Materials AG shareholders in €m</t>
  </si>
  <si>
    <t>–9%</t>
  </si>
  <si>
    <t>Net profit/net loss of Heidelberg Materials AG pursuant to the HGB in €m</t>
  </si>
  <si>
    <t>–86</t>
  </si>
  <si>
    <t>–34%</t>
  </si>
  <si>
    <t>–2%</t>
  </si>
  <si>
    <r>
      <t>Employees</t>
    </r>
    <r>
      <rPr>
        <b/>
        <vertAlign val="superscript"/>
        <sz val="7"/>
        <rFont val="Calibri"/>
        <family val="2"/>
      </rPr>
      <t>2)</t>
    </r>
  </si>
  <si>
    <t>Average</t>
  </si>
  <si>
    <t>–3%</t>
  </si>
  <si>
    <t>Active members of the Managing Board in the financial year</t>
  </si>
  <si>
    <r>
      <t>Dr Dominik von Achten (Chairman)</t>
    </r>
    <r>
      <rPr>
        <vertAlign val="superscript"/>
        <sz val="7"/>
        <rFont val="Calibri"/>
        <family val="2"/>
      </rPr>
      <t>3)</t>
    </r>
  </si>
  <si>
    <r>
      <t>René Aldach</t>
    </r>
    <r>
      <rPr>
        <vertAlign val="superscript"/>
        <sz val="7"/>
        <rFont val="Calibri"/>
        <family val="2"/>
      </rPr>
      <t>4)</t>
    </r>
  </si>
  <si>
    <r>
      <t>Dr Katharina Beumelburg</t>
    </r>
    <r>
      <rPr>
        <vertAlign val="superscript"/>
        <sz val="7"/>
        <rFont val="Calibri"/>
        <family val="2"/>
      </rPr>
      <t>5)</t>
    </r>
  </si>
  <si>
    <t>Roberto Callieri</t>
  </si>
  <si>
    <t>Axel Conrads</t>
  </si>
  <si>
    <r>
      <t>Kevin Gluskie</t>
    </r>
    <r>
      <rPr>
        <vertAlign val="superscript"/>
        <sz val="7"/>
        <rFont val="Calibri"/>
        <family val="2"/>
      </rPr>
      <t>6)</t>
    </r>
  </si>
  <si>
    <t>–1%</t>
  </si>
  <si>
    <t>Hakan Gurdal</t>
  </si>
  <si>
    <t>–6%</t>
  </si>
  <si>
    <r>
      <t>Dr Nicola Kimm</t>
    </r>
    <r>
      <rPr>
        <vertAlign val="superscript"/>
        <sz val="7"/>
        <rFont val="Calibri"/>
        <family val="2"/>
      </rPr>
      <t>7)</t>
    </r>
  </si>
  <si>
    <r>
      <t>Dennis Lentz</t>
    </r>
    <r>
      <rPr>
        <vertAlign val="superscript"/>
        <sz val="7"/>
        <rFont val="Calibri"/>
        <family val="2"/>
      </rPr>
      <t>4)</t>
    </r>
  </si>
  <si>
    <t>Jon Morrish</t>
  </si>
  <si>
    <t>Chris Ward</t>
  </si>
  <si>
    <t>Former members 
of the Managing Board</t>
  </si>
  <si>
    <r>
      <t>Ernest Jelito</t>
    </r>
    <r>
      <rPr>
        <vertAlign val="superscript"/>
        <sz val="7"/>
        <rFont val="Calibri"/>
        <family val="2"/>
      </rPr>
      <t>8)</t>
    </r>
  </si>
  <si>
    <r>
      <t>Dr Lorenz Näger</t>
    </r>
    <r>
      <rPr>
        <vertAlign val="superscript"/>
        <sz val="7"/>
        <rFont val="Calibri"/>
        <family val="2"/>
      </rPr>
      <t>9)</t>
    </r>
  </si>
  <si>
    <t>–63%</t>
  </si>
  <si>
    <t>–24%</t>
  </si>
  <si>
    <t>–25%</t>
  </si>
  <si>
    <r>
      <t>Dr Bernd Scheifele</t>
    </r>
    <r>
      <rPr>
        <vertAlign val="superscript"/>
        <sz val="7"/>
        <rFont val="Calibri"/>
        <family val="2"/>
      </rPr>
      <t>10)</t>
    </r>
  </si>
  <si>
    <t>–71%</t>
  </si>
  <si>
    <t>–12%</t>
  </si>
  <si>
    <r>
      <t>Dr Albert Scheuer</t>
    </r>
    <r>
      <rPr>
        <vertAlign val="superscript"/>
        <sz val="7"/>
        <rFont val="Calibri"/>
        <family val="2"/>
      </rPr>
      <t>11)</t>
    </r>
  </si>
  <si>
    <t>–68%</t>
  </si>
  <si>
    <t>Andreas Kern</t>
  </si>
  <si>
    <r>
      <t>Members of the 
Supervisory Board</t>
    </r>
    <r>
      <rPr>
        <b/>
        <vertAlign val="superscript"/>
        <sz val="7"/>
        <rFont val="Calibri"/>
        <family val="2"/>
      </rPr>
      <t>12)</t>
    </r>
  </si>
  <si>
    <r>
      <t>Fritz-Jürgen Heckmann (Chairman)</t>
    </r>
    <r>
      <rPr>
        <vertAlign val="superscript"/>
        <sz val="7"/>
        <rFont val="Calibri"/>
        <family val="2"/>
      </rPr>
      <t>13)</t>
    </r>
  </si>
  <si>
    <t>–62%</t>
  </si>
  <si>
    <r>
      <t>Dr Bernd Scheifele (Chairman)</t>
    </r>
    <r>
      <rPr>
        <vertAlign val="superscript"/>
        <sz val="7"/>
        <rFont val="Calibri"/>
        <family val="2"/>
      </rPr>
      <t>14)</t>
    </r>
  </si>
  <si>
    <r>
      <t>Heinz Schmitt (Deputy Chairman)</t>
    </r>
    <r>
      <rPr>
        <vertAlign val="superscript"/>
        <sz val="7"/>
        <rFont val="Calibri"/>
        <family val="2"/>
      </rPr>
      <t>15)</t>
    </r>
  </si>
  <si>
    <t>–61%</t>
  </si>
  <si>
    <r>
      <t>Gunnar Groebler</t>
    </r>
    <r>
      <rPr>
        <vertAlign val="superscript"/>
        <sz val="7"/>
        <rFont val="Calibri"/>
        <family val="2"/>
      </rPr>
      <t>16)</t>
    </r>
  </si>
  <si>
    <r>
      <t>Birgit Jochens</t>
    </r>
    <r>
      <rPr>
        <vertAlign val="superscript"/>
        <sz val="7"/>
        <rFont val="Calibri"/>
        <family val="2"/>
      </rPr>
      <t>17)</t>
    </r>
  </si>
  <si>
    <t>–8%</t>
  </si>
  <si>
    <r>
      <t>Katja Karcher</t>
    </r>
    <r>
      <rPr>
        <vertAlign val="superscript"/>
        <sz val="7"/>
        <rFont val="Calibri"/>
        <family val="2"/>
      </rPr>
      <t>16)</t>
    </r>
  </si>
  <si>
    <t>Tobias Merckle</t>
  </si>
  <si>
    <t>–64%</t>
  </si>
  <si>
    <t>–5%</t>
  </si>
  <si>
    <r>
      <t>Markus Oleynik</t>
    </r>
    <r>
      <rPr>
        <vertAlign val="superscript"/>
        <sz val="7"/>
        <rFont val="Calibri"/>
        <family val="2"/>
      </rPr>
      <t>16)</t>
    </r>
  </si>
  <si>
    <r>
      <t>Dr Ines Ploss</t>
    </r>
    <r>
      <rPr>
        <vertAlign val="superscript"/>
        <sz val="7"/>
        <rFont val="Calibri"/>
        <family val="2"/>
      </rPr>
      <t>18)</t>
    </r>
  </si>
  <si>
    <t>–17%</t>
  </si>
  <si>
    <r>
      <t>Werner Schraeder (Deputy Chairman)</t>
    </r>
    <r>
      <rPr>
        <vertAlign val="superscript"/>
        <sz val="7"/>
        <rFont val="Calibri"/>
        <family val="2"/>
      </rPr>
      <t>19)</t>
    </r>
  </si>
  <si>
    <r>
      <t>Anna Toborek-Kacar</t>
    </r>
    <r>
      <rPr>
        <vertAlign val="superscript"/>
        <sz val="7"/>
        <rFont val="Calibri"/>
        <family val="2"/>
      </rPr>
      <t>20)</t>
    </r>
  </si>
  <si>
    <r>
      <t>Prof. Dr Marion Weissenberger-Eibl</t>
    </r>
    <r>
      <rPr>
        <vertAlign val="superscript"/>
        <sz val="7"/>
        <rFont val="Calibri"/>
        <family val="2"/>
      </rPr>
      <t>17)</t>
    </r>
  </si>
  <si>
    <t>3.30*</t>
  </si>
  <si>
    <t>1.86x</t>
  </si>
  <si>
    <t>1.29x</t>
  </si>
  <si>
    <t xml:space="preserve">1.48x </t>
  </si>
  <si>
    <t xml:space="preserve">1.24x </t>
  </si>
  <si>
    <t>1.18x</t>
  </si>
  <si>
    <t>(1)  High impact activities cover: agriculture, forestry &amp; fishing ; mining &amp; quarrying ; manufacture of any goods ; electricity, gas, steam &amp; air conditioning supply ; water supply, sewerage, waste management &amp; remediation activities; construction ; wholesale &amp; retail trade and repair of motor vehicles &amp; motorcycles ; transportation &amp; storage ; real estate. For more detailed list of activities in scope, please refer to Regulation (EC) No 1893/2006 of the European Parliament and of the Council of 20 December 2006</t>
  </si>
  <si>
    <r>
      <t>(-556%)</t>
    </r>
    <r>
      <rPr>
        <vertAlign val="superscript"/>
        <sz val="5"/>
        <rFont val="Calibri"/>
        <family val="2"/>
      </rPr>
      <t>1)</t>
    </r>
  </si>
  <si>
    <r>
      <t>(-182%)</t>
    </r>
    <r>
      <rPr>
        <vertAlign val="superscript"/>
        <sz val="5"/>
        <rFont val="Calibri"/>
        <family val="2"/>
      </rPr>
      <t>1)</t>
    </r>
  </si>
  <si>
    <t>1)   Mathematically determined change; limited interpretability due to change of algebraic sign within the reference values. 
2)   Total workforce of Heidelberg Materials AG incl. top and senior management, excluding Managing Board (full-time equivalents). 
3)   Chairman of the Managing Board since 1 February 2020 
4)   Member of the Managing Board since 1 September 2021 
5)   Member of the Managing Board since 1 October 2024 
6)   Member of the Managing Board until 31 January 2024 
7)   Member of the Managing Board from 1 September 2021 until 31 August 2024 
8)   Member of the Managing Board until 31 December 2023 
9)   Deputy Chairman of the Managing Board until 31 August 2021 
10) Chairman of the Managing Board until 31 January 2020 
11) Member of the Managing Board until 5 August 2019 
12) Individual amounts may fluctuate due to entries and exits during the year as well as changing committee activities. 
13) Chairman of the Supervisory Board until 12 May 2022 
14) Chairman of the Supervisory Board since 12 May 2022 
15) Deputy Chairman of the Supervisory Board until 16 May 2024 
16) Member of the Supervisory Board since 16 May 2024 
17) Member of the Supervisory Board until 16 May 2024 
18) Member of the Supervisory Board until 31 October 2024
19) Deputy Chairman of the Supervisory Board since 16 May 2024
20) Member of the Supervisory Board since 1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</si>
</sst>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_-* #,##0_-;\-* #,##0_-;_-* &quot;-&quot;??_-;_-@_-"/>
  </numFmts>
  <fonts count="67">
    <font>
      <sz val="11"/>
      <color theme="1"/>
      <name val="Arial"/>
      <family val="2"/>
    </font>
    <font>
      <sz val="11"/>
      <color rgb="FF006100"/>
      <name val="Arial"/>
      <family val="2"/>
    </font>
    <font>
      <b/>
      <sz val="11"/>
      <color rgb="FF000000"/>
      <name val="Arial"/>
      <family val="2"/>
    </font>
    <font>
      <sz val="10"/>
      <color rgb="FF000000"/>
      <name val="Times New Roman"/>
      <family val="1"/>
    </font>
    <font>
      <sz val="10"/>
      <color rgb="FF000000"/>
      <name val="Calibri"/>
      <family val="2"/>
    </font>
    <font>
      <sz val="6"/>
      <color rgb="FF000000"/>
      <name val="Calibri"/>
      <family val="2"/>
    </font>
    <font>
      <sz val="6"/>
      <name val="Calibri"/>
      <family val="2"/>
    </font>
    <font>
      <sz val="7"/>
      <color rgb="FF00843C"/>
      <name val="Calibri"/>
      <family val="2"/>
    </font>
    <font>
      <sz val="7"/>
      <name val="Calibri"/>
      <family val="2"/>
    </font>
    <font>
      <sz val="7"/>
      <color rgb="FF000000"/>
      <name val="Calibri"/>
      <family val="2"/>
    </font>
    <font>
      <vertAlign val="superscript"/>
      <sz val="7"/>
      <name val="Calibri"/>
      <family val="2"/>
    </font>
    <font>
      <b/>
      <sz val="7"/>
      <name val="Calibri"/>
      <family val="2"/>
    </font>
    <font>
      <b/>
      <sz val="7"/>
      <color rgb="FF00843C"/>
      <name val="Calibri"/>
      <family val="2"/>
    </font>
    <font>
      <b/>
      <sz val="8.5"/>
      <name val="Calibri"/>
      <family val="2"/>
    </font>
    <font>
      <sz val="7"/>
      <color rgb="FF00843D"/>
      <name val="Calibri"/>
      <family val="2"/>
    </font>
    <font>
      <sz val="7"/>
      <color rgb="FF9D9D9D"/>
      <name val="Calibri"/>
      <family val="2"/>
    </font>
    <font>
      <b/>
      <sz val="7"/>
      <color rgb="FF00843D"/>
      <name val="Calibri"/>
      <family val="2"/>
    </font>
    <font>
      <b/>
      <vertAlign val="superscript"/>
      <sz val="7"/>
      <name val="Calibri"/>
      <family val="2"/>
    </font>
    <font>
      <b/>
      <vertAlign val="superscript"/>
      <sz val="7"/>
      <color rgb="FF00843D"/>
      <name val="Calibri"/>
      <family val="2"/>
    </font>
    <font>
      <vertAlign val="subscript"/>
      <sz val="7"/>
      <name val="Calibri"/>
      <family val="2"/>
    </font>
    <font>
      <sz val="10"/>
      <color rgb="FF00843D"/>
      <name val="Calibri"/>
      <family val="2"/>
    </font>
    <font>
      <b/>
      <vertAlign val="subscript"/>
      <sz val="7"/>
      <color rgb="FF00843D"/>
      <name val="Calibri"/>
      <family val="2"/>
    </font>
    <font>
      <vertAlign val="superscript"/>
      <sz val="7"/>
      <color rgb="FF000000"/>
      <name val="Calibri"/>
      <family val="2"/>
    </font>
    <font>
      <b/>
      <sz val="8.5"/>
      <color rgb="FF000000"/>
      <name val="Calibri"/>
      <family val="2"/>
    </font>
    <font>
      <b/>
      <sz val="7"/>
      <color rgb="FF000000"/>
      <name val="Calibri"/>
      <family val="2"/>
    </font>
    <font>
      <sz val="7"/>
      <color rgb="FF00843D"/>
      <name val="Times New Roman"/>
      <family val="1"/>
    </font>
    <font>
      <sz val="6"/>
      <color rgb="FF000000"/>
      <name val="Calibri (Textkörper)"/>
    </font>
    <font>
      <b/>
      <sz val="7"/>
      <color rgb="FF000000"/>
      <name val="Times New Roman"/>
      <family val="1"/>
    </font>
    <font>
      <b/>
      <sz val="8.5"/>
      <color rgb="FF000000"/>
      <name val="Times New Roman"/>
      <family val="1"/>
    </font>
    <font>
      <b/>
      <vertAlign val="superscript"/>
      <sz val="8.5"/>
      <name val="Calibri"/>
      <family val="2"/>
    </font>
    <font>
      <sz val="11"/>
      <color rgb="FF000000"/>
      <name val="Arial"/>
      <family val="2"/>
    </font>
    <font>
      <b/>
      <sz val="7"/>
      <color theme="1"/>
      <name val="Calibri"/>
      <family val="2"/>
    </font>
    <font>
      <sz val="7"/>
      <color theme="1"/>
      <name val="Calibri"/>
      <family val="2"/>
    </font>
    <font>
      <sz val="7"/>
      <color theme="1"/>
      <name val="Arial"/>
      <family val="2"/>
    </font>
    <font>
      <sz val="6"/>
      <color rgb="FF000000"/>
      <name val="Calibri"/>
      <family val="2"/>
      <scheme val="minor"/>
    </font>
    <font>
      <sz val="10"/>
      <color theme="1"/>
      <name val="Calibri"/>
      <family val="2"/>
    </font>
    <font>
      <sz val="7"/>
      <color rgb="FF000000"/>
      <name val="Calibri"/>
      <family val="2"/>
      <scheme val="minor"/>
    </font>
    <font>
      <sz val="7"/>
      <name val="Calibri"/>
      <family val="2"/>
      <scheme val="minor"/>
    </font>
    <font>
      <b/>
      <sz val="7"/>
      <name val="Calibri"/>
      <family val="2"/>
      <scheme val="minor"/>
    </font>
    <font>
      <sz val="6"/>
      <color rgb="FF000000"/>
      <name val="Times New Roman"/>
      <family val="1"/>
    </font>
    <font>
      <b/>
      <sz val="11"/>
      <color theme="1"/>
      <name val="Calibri"/>
      <family val="2"/>
      <scheme val="minor"/>
    </font>
    <font>
      <sz val="10"/>
      <color rgb="FF000000"/>
      <name val="Calibri Bold"/>
    </font>
    <font>
      <sz val="9.5"/>
      <color rgb="FF000000"/>
      <name val="Calibri Bold"/>
    </font>
    <font>
      <b/>
      <sz val="9.5"/>
      <color rgb="FF000000"/>
      <name val="Calibri"/>
      <family val="2"/>
    </font>
    <font>
      <b/>
      <sz val="10"/>
      <color rgb="FF000000"/>
      <name val="Calibri"/>
      <family val="2"/>
    </font>
    <font>
      <b/>
      <sz val="9.5"/>
      <color theme="1"/>
      <name val="Calibri"/>
      <family val="2"/>
    </font>
    <font>
      <sz val="7"/>
      <color rgb="FFFF0000"/>
      <name val="Calibri"/>
      <family val="2"/>
    </font>
    <font>
      <sz val="11"/>
      <color rgb="FFFF0000"/>
      <name val="Arial"/>
      <family val="2"/>
    </font>
    <font>
      <sz val="10"/>
      <color rgb="FFFF0000"/>
      <name val="Calibri"/>
      <family val="2"/>
    </font>
    <font>
      <sz val="10"/>
      <name val="Calibri"/>
      <family val="2"/>
    </font>
    <font>
      <sz val="7"/>
      <color rgb="FFFF0000"/>
      <name val="Calibri"/>
      <family val="2"/>
      <scheme val="minor"/>
    </font>
    <font>
      <b/>
      <vertAlign val="superscript"/>
      <sz val="7"/>
      <color rgb="FF00B050"/>
      <name val="Calibri"/>
      <family val="2"/>
    </font>
    <font>
      <b/>
      <sz val="7"/>
      <color rgb="FF00B050"/>
      <name val="Calibri"/>
      <family val="2"/>
    </font>
    <font>
      <sz val="11"/>
      <color theme="1"/>
      <name val="Arial"/>
      <family val="2"/>
    </font>
    <font>
      <vertAlign val="superscript"/>
      <sz val="7"/>
      <color rgb="FF000000"/>
      <name val="Calibri"/>
      <family val="2"/>
      <scheme val="minor"/>
    </font>
    <font>
      <sz val="7"/>
      <color theme="1"/>
      <name val="Calibri"/>
      <family val="2"/>
      <scheme val="minor"/>
    </font>
    <font>
      <vertAlign val="superscript"/>
      <sz val="7"/>
      <name val="Calibri"/>
      <family val="2"/>
      <scheme val="minor"/>
    </font>
    <font>
      <sz val="11"/>
      <color theme="1"/>
      <name val="Calibri"/>
      <family val="2"/>
      <scheme val="minor"/>
    </font>
    <font>
      <b/>
      <sz val="11"/>
      <color rgb="FF00843D"/>
      <name val="Calibri"/>
      <family val="2"/>
      <scheme val="minor"/>
    </font>
    <font>
      <sz val="11"/>
      <color rgb="FF00843D"/>
      <name val="Calibri"/>
      <family val="2"/>
      <scheme val="minor"/>
    </font>
    <font>
      <sz val="11"/>
      <name val="Calibri"/>
      <family val="2"/>
      <scheme val="minor"/>
    </font>
    <font>
      <sz val="9"/>
      <color theme="1"/>
      <name val="Calibri"/>
      <family val="2"/>
      <scheme val="minor"/>
    </font>
    <font>
      <vertAlign val="subscript"/>
      <sz val="9"/>
      <color theme="1"/>
      <name val="Calibri"/>
      <family val="2"/>
      <scheme val="minor"/>
    </font>
    <font>
      <b/>
      <sz val="10"/>
      <color rgb="FF00843D"/>
      <name val="Calibri"/>
      <family val="2"/>
    </font>
    <font>
      <b/>
      <sz val="10"/>
      <color rgb="FF000000"/>
      <name val="Times New Roman"/>
      <family val="1"/>
    </font>
    <font>
      <sz val="10"/>
      <color rgb="FF000000"/>
      <name val="Calibri"/>
      <family val="2"/>
      <scheme val="minor"/>
    </font>
    <font>
      <vertAlign val="superscript"/>
      <sz val="5"/>
      <name val="Calibri"/>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49">
    <border>
      <left/>
      <right/>
      <top/>
      <bottom/>
      <diagonal/>
    </border>
    <border>
      <left/>
      <right/>
      <top style="medium">
        <color indexed="64"/>
      </top>
      <bottom style="medium">
        <color indexed="64"/>
      </bottom>
      <diagonal/>
    </border>
    <border>
      <left/>
      <right/>
      <top style="medium">
        <color indexed="64"/>
      </top>
      <bottom/>
      <diagonal/>
    </border>
    <border>
      <left/>
      <right/>
      <top style="thin">
        <color rgb="FF00843D"/>
      </top>
      <bottom/>
      <diagonal/>
    </border>
    <border>
      <left/>
      <right/>
      <top style="thin">
        <color rgb="FF000000"/>
      </top>
      <bottom/>
      <diagonal/>
    </border>
    <border>
      <left/>
      <right/>
      <top style="thin">
        <color rgb="FF00843D"/>
      </top>
      <bottom style="thin">
        <color rgb="FF00843D"/>
      </bottom>
      <diagonal/>
    </border>
    <border>
      <left/>
      <right/>
      <top style="thin">
        <color rgb="FF000000"/>
      </top>
      <bottom style="thin">
        <color rgb="FF000000"/>
      </bottom>
      <diagonal/>
    </border>
    <border>
      <left/>
      <right/>
      <top/>
      <bottom style="thin">
        <color rgb="FF000000"/>
      </bottom>
      <diagonal/>
    </border>
    <border>
      <left/>
      <right/>
      <top/>
      <bottom style="thin">
        <color rgb="FF00843D"/>
      </bottom>
      <diagonal/>
    </border>
    <border>
      <left/>
      <right/>
      <top/>
      <bottom style="thick">
        <color theme="1"/>
      </bottom>
      <diagonal/>
    </border>
    <border>
      <left/>
      <right/>
      <top style="thin">
        <color theme="1"/>
      </top>
      <bottom style="thin">
        <color theme="1"/>
      </bottom>
      <diagonal/>
    </border>
    <border>
      <left/>
      <right/>
      <top style="thin">
        <color rgb="FF000000"/>
      </top>
      <bottom style="thin">
        <color theme="1"/>
      </bottom>
      <diagonal/>
    </border>
    <border>
      <left/>
      <right/>
      <top/>
      <bottom style="thin">
        <color theme="1"/>
      </bottom>
      <diagonal/>
    </border>
    <border>
      <left/>
      <right/>
      <top style="thin">
        <color rgb="FF000000"/>
      </top>
      <bottom style="thin">
        <color rgb="FF00843D"/>
      </bottom>
      <diagonal/>
    </border>
    <border>
      <left/>
      <right/>
      <top/>
      <bottom style="thick">
        <color indexed="64"/>
      </bottom>
      <diagonal/>
    </border>
    <border>
      <left/>
      <right/>
      <top style="medium">
        <color rgb="FF007600"/>
      </top>
      <bottom style="medium">
        <color rgb="FF007600"/>
      </bottom>
      <diagonal/>
    </border>
    <border>
      <left/>
      <right/>
      <top style="thin">
        <color rgb="FF007600"/>
      </top>
      <bottom style="medium">
        <color rgb="FF007600"/>
      </bottom>
      <diagonal/>
    </border>
    <border>
      <left/>
      <right/>
      <top style="thin">
        <color rgb="FF000000"/>
      </top>
      <bottom style="medium">
        <color indexed="64"/>
      </bottom>
      <diagonal/>
    </border>
    <border>
      <left/>
      <right/>
      <top style="thin">
        <color rgb="FF007600"/>
      </top>
      <bottom style="thin">
        <color rgb="FF007600"/>
      </bottom>
      <diagonal/>
    </border>
    <border>
      <left/>
      <right/>
      <top/>
      <bottom style="thin">
        <color rgb="FF007600"/>
      </bottom>
      <diagonal/>
    </border>
    <border>
      <left/>
      <right/>
      <top/>
      <bottom style="medium">
        <color rgb="FF00843D"/>
      </bottom>
      <diagonal/>
    </border>
    <border>
      <left/>
      <right/>
      <top/>
      <bottom style="medium">
        <color theme="1"/>
      </bottom>
      <diagonal/>
    </border>
    <border>
      <left/>
      <right/>
      <top/>
      <bottom style="medium">
        <color rgb="FF007600"/>
      </bottom>
      <diagonal/>
    </border>
    <border>
      <left/>
      <right/>
      <top style="thin">
        <color indexed="64"/>
      </top>
      <bottom style="medium">
        <color theme="1"/>
      </bottom>
      <diagonal/>
    </border>
    <border>
      <left/>
      <right/>
      <top style="thin">
        <color indexed="64"/>
      </top>
      <bottom style="thin">
        <color indexed="64"/>
      </bottom>
      <diagonal/>
    </border>
    <border>
      <left/>
      <right/>
      <top style="thin">
        <color indexed="64"/>
      </top>
      <bottom style="medium">
        <color rgb="FF007600"/>
      </bottom>
      <diagonal/>
    </border>
    <border>
      <left/>
      <right/>
      <top/>
      <bottom style="thin">
        <color indexed="64"/>
      </bottom>
      <diagonal/>
    </border>
    <border>
      <left/>
      <right/>
      <top/>
      <bottom style="medium">
        <color indexed="64"/>
      </bottom>
      <diagonal/>
    </border>
    <border>
      <left/>
      <right/>
      <top style="thin">
        <color theme="1"/>
      </top>
      <bottom style="medium">
        <color theme="1"/>
      </bottom>
      <diagonal/>
    </border>
    <border>
      <left/>
      <right/>
      <top style="thin">
        <color theme="1"/>
      </top>
      <bottom/>
      <diagonal/>
    </border>
    <border>
      <left/>
      <right/>
      <top style="thin">
        <color rgb="FF00843D"/>
      </top>
      <bottom style="thin">
        <color theme="1"/>
      </bottom>
      <diagonal/>
    </border>
    <border>
      <left/>
      <right/>
      <top style="thin">
        <color theme="1"/>
      </top>
      <bottom style="thin">
        <color rgb="FF00843D"/>
      </bottom>
      <diagonal/>
    </border>
    <border>
      <left/>
      <right/>
      <top style="medium">
        <color theme="1"/>
      </top>
      <bottom style="thin">
        <color theme="1"/>
      </bottom>
      <diagonal/>
    </border>
    <border>
      <left/>
      <right/>
      <top style="thin">
        <color rgb="FF00843D"/>
      </top>
      <bottom style="medium">
        <color rgb="FF00843D"/>
      </bottom>
      <diagonal/>
    </border>
    <border>
      <left/>
      <right/>
      <top style="thin">
        <color rgb="FF000000"/>
      </top>
      <bottom style="medium">
        <color theme="1"/>
      </bottom>
      <diagonal/>
    </border>
    <border>
      <left/>
      <right/>
      <top style="thin">
        <color rgb="FF00843D"/>
      </top>
      <bottom style="medium">
        <color rgb="FF007600"/>
      </bottom>
      <diagonal/>
    </border>
    <border>
      <left/>
      <right/>
      <top style="thin">
        <color rgb="FF00843D"/>
      </top>
      <bottom style="thick">
        <color rgb="FF00843D"/>
      </bottom>
      <diagonal/>
    </border>
    <border>
      <left/>
      <right/>
      <top style="thin">
        <color rgb="FF000000"/>
      </top>
      <bottom style="thin">
        <color rgb="FF007600"/>
      </bottom>
      <diagonal/>
    </border>
    <border>
      <left/>
      <right/>
      <top style="medium">
        <color theme="1"/>
      </top>
      <bottom/>
      <diagonal/>
    </border>
    <border>
      <left/>
      <right/>
      <top style="thin">
        <color indexed="64"/>
      </top>
      <bottom/>
      <diagonal/>
    </border>
    <border>
      <left/>
      <right/>
      <top style="thin">
        <color indexed="64"/>
      </top>
      <bottom style="medium">
        <color indexed="64"/>
      </bottom>
      <diagonal/>
    </border>
    <border>
      <left/>
      <right/>
      <top style="thick">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indexed="64"/>
      </bottom>
      <diagonal/>
    </border>
  </borders>
  <cellStyleXfs count="5">
    <xf numFmtId="0" fontId="0" fillId="0" borderId="0"/>
    <xf numFmtId="0" fontId="1" fillId="2" borderId="0" applyNumberFormat="0" applyBorder="0" applyAlignment="0" applyProtection="0"/>
    <xf numFmtId="0" fontId="3" fillId="0" borderId="0"/>
    <xf numFmtId="43" fontId="53" fillId="0" borderId="0" applyFont="0" applyFill="0" applyBorder="0" applyAlignment="0" applyProtection="0"/>
    <xf numFmtId="0" fontId="57" fillId="0" borderId="0"/>
  </cellStyleXfs>
  <cellXfs count="519">
    <xf numFmtId="0" fontId="0" fillId="0" borderId="0" xfId="0"/>
    <xf numFmtId="0" fontId="2" fillId="0" borderId="0" xfId="0" applyFont="1"/>
    <xf numFmtId="0" fontId="3" fillId="0" borderId="0" xfId="2" applyAlignment="1">
      <alignment horizontal="left" vertical="top"/>
    </xf>
    <xf numFmtId="0" fontId="3" fillId="0" borderId="0" xfId="2" applyAlignment="1">
      <alignment horizontal="left" vertical="top" wrapText="1"/>
    </xf>
    <xf numFmtId="0" fontId="3" fillId="0" borderId="0" xfId="2" applyAlignment="1">
      <alignment horizontal="left" wrapText="1"/>
    </xf>
    <xf numFmtId="0" fontId="7" fillId="0" borderId="3" xfId="2" applyFont="1" applyBorder="1" applyAlignment="1">
      <alignment horizontal="right" vertical="center" wrapText="1"/>
    </xf>
    <xf numFmtId="0" fontId="4" fillId="0" borderId="0" xfId="2" applyFont="1" applyAlignment="1">
      <alignment horizontal="left" vertical="center" wrapText="1"/>
    </xf>
    <xf numFmtId="0" fontId="8" fillId="0" borderId="4" xfId="2" applyFont="1" applyBorder="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left" vertical="center" wrapText="1"/>
    </xf>
    <xf numFmtId="0" fontId="8" fillId="0" borderId="4" xfId="2" applyFont="1" applyBorder="1" applyAlignment="1">
      <alignment horizontal="left" vertical="center" wrapText="1"/>
    </xf>
    <xf numFmtId="0" fontId="7" fillId="0" borderId="5" xfId="2" applyFont="1" applyBorder="1" applyAlignment="1">
      <alignment horizontal="right" vertical="center" wrapText="1"/>
    </xf>
    <xf numFmtId="0" fontId="8" fillId="0" borderId="6" xfId="2" applyFont="1" applyBorder="1" applyAlignment="1">
      <alignment horizontal="right" vertical="center" wrapText="1"/>
    </xf>
    <xf numFmtId="0" fontId="8" fillId="0" borderId="6" xfId="2" applyFont="1" applyBorder="1" applyAlignment="1">
      <alignment horizontal="left" vertical="center" wrapText="1"/>
    </xf>
    <xf numFmtId="0" fontId="3" fillId="0" borderId="0" xfId="2" applyAlignment="1">
      <alignment horizontal="left" vertical="center" wrapText="1"/>
    </xf>
    <xf numFmtId="164" fontId="7" fillId="0" borderId="5" xfId="2" applyNumberFormat="1" applyFont="1" applyBorder="1" applyAlignment="1">
      <alignment horizontal="right" vertical="center" wrapText="1"/>
    </xf>
    <xf numFmtId="164" fontId="4" fillId="0" borderId="0" xfId="2" applyNumberFormat="1" applyFont="1" applyAlignment="1">
      <alignment horizontal="left" vertical="center" wrapText="1"/>
    </xf>
    <xf numFmtId="164" fontId="8" fillId="0" borderId="6" xfId="2" applyNumberFormat="1" applyFont="1" applyBorder="1" applyAlignment="1">
      <alignment horizontal="right" vertical="center" wrapText="1"/>
    </xf>
    <xf numFmtId="164" fontId="8" fillId="0" borderId="0" xfId="2" applyNumberFormat="1" applyFont="1" applyAlignment="1">
      <alignment horizontal="right" vertical="center" wrapText="1"/>
    </xf>
    <xf numFmtId="0" fontId="9" fillId="0" borderId="0" xfId="2" applyFont="1" applyAlignment="1">
      <alignment horizontal="left" vertical="center" wrapText="1"/>
    </xf>
    <xf numFmtId="0" fontId="9" fillId="0" borderId="6" xfId="2" applyFont="1" applyBorder="1" applyAlignment="1">
      <alignment horizontal="left" vertical="center" wrapText="1"/>
    </xf>
    <xf numFmtId="0" fontId="7" fillId="0" borderId="5" xfId="2" applyFont="1" applyBorder="1" applyAlignment="1">
      <alignment horizontal="left" vertical="center" wrapText="1"/>
    </xf>
    <xf numFmtId="0" fontId="4" fillId="0" borderId="6" xfId="2" applyFont="1" applyBorder="1" applyAlignment="1">
      <alignment horizontal="left" vertical="center" wrapText="1"/>
    </xf>
    <xf numFmtId="0" fontId="11" fillId="0" borderId="0" xfId="2" applyFont="1" applyAlignment="1">
      <alignment horizontal="left" vertical="center" wrapText="1"/>
    </xf>
    <xf numFmtId="0" fontId="11" fillId="0" borderId="6" xfId="2" applyFont="1" applyBorder="1" applyAlignment="1">
      <alignment horizontal="left" vertical="center" wrapText="1"/>
    </xf>
    <xf numFmtId="3" fontId="7" fillId="0" borderId="5" xfId="2" applyNumberFormat="1" applyFont="1" applyBorder="1" applyAlignment="1">
      <alignment horizontal="right" vertical="center" shrinkToFit="1"/>
    </xf>
    <xf numFmtId="3" fontId="4" fillId="0" borderId="0" xfId="2" applyNumberFormat="1" applyFont="1" applyAlignment="1">
      <alignment horizontal="left" vertical="center" wrapText="1"/>
    </xf>
    <xf numFmtId="3" fontId="9" fillId="0" borderId="6" xfId="2" applyNumberFormat="1" applyFont="1" applyBorder="1" applyAlignment="1">
      <alignment horizontal="right" vertical="center" shrinkToFit="1"/>
    </xf>
    <xf numFmtId="3" fontId="9" fillId="0" borderId="0" xfId="2" applyNumberFormat="1" applyFont="1" applyAlignment="1">
      <alignment horizontal="right" vertical="center" shrinkToFit="1"/>
    </xf>
    <xf numFmtId="2" fontId="4" fillId="0" borderId="0" xfId="2" applyNumberFormat="1" applyFont="1" applyAlignment="1">
      <alignment horizontal="left" vertical="center" wrapText="1"/>
    </xf>
    <xf numFmtId="2" fontId="8" fillId="0" borderId="6" xfId="2" applyNumberFormat="1" applyFont="1" applyBorder="1" applyAlignment="1">
      <alignment horizontal="right" vertical="center" wrapText="1"/>
    </xf>
    <xf numFmtId="2" fontId="8" fillId="0" borderId="0" xfId="2" applyNumberFormat="1" applyFont="1" applyAlignment="1">
      <alignment horizontal="right" vertical="center" wrapText="1"/>
    </xf>
    <xf numFmtId="2" fontId="7" fillId="0" borderId="5" xfId="2" applyNumberFormat="1" applyFont="1" applyBorder="1" applyAlignment="1">
      <alignment horizontal="right" vertical="center" wrapText="1"/>
    </xf>
    <xf numFmtId="3" fontId="8" fillId="0" borderId="6" xfId="2" applyNumberFormat="1" applyFont="1" applyBorder="1" applyAlignment="1">
      <alignment horizontal="right" vertical="center" wrapText="1"/>
    </xf>
    <xf numFmtId="1" fontId="7" fillId="0" borderId="5" xfId="2" applyNumberFormat="1" applyFont="1" applyBorder="1" applyAlignment="1">
      <alignment horizontal="right" vertical="center" wrapText="1"/>
    </xf>
    <xf numFmtId="1" fontId="4" fillId="0" borderId="0" xfId="2" applyNumberFormat="1" applyFont="1" applyAlignment="1">
      <alignment horizontal="left" vertical="center" wrapText="1"/>
    </xf>
    <xf numFmtId="1" fontId="8" fillId="0" borderId="6" xfId="2" applyNumberFormat="1" applyFont="1" applyBorder="1" applyAlignment="1">
      <alignment horizontal="right" vertical="center" wrapText="1"/>
    </xf>
    <xf numFmtId="1" fontId="8" fillId="0" borderId="0" xfId="2" applyNumberFormat="1" applyFont="1" applyAlignment="1">
      <alignment horizontal="right" vertical="center" wrapText="1"/>
    </xf>
    <xf numFmtId="1" fontId="9" fillId="0" borderId="6" xfId="2" applyNumberFormat="1" applyFont="1" applyBorder="1" applyAlignment="1">
      <alignment horizontal="right" vertical="center" shrinkToFit="1"/>
    </xf>
    <xf numFmtId="1" fontId="9" fillId="0" borderId="0" xfId="2" applyNumberFormat="1" applyFont="1" applyAlignment="1">
      <alignment horizontal="right" vertical="center" shrinkToFit="1"/>
    </xf>
    <xf numFmtId="165" fontId="4" fillId="0" borderId="0" xfId="2" applyNumberFormat="1" applyFont="1" applyAlignment="1">
      <alignment horizontal="left" vertical="center" wrapText="1"/>
    </xf>
    <xf numFmtId="165" fontId="8" fillId="0" borderId="6" xfId="2" applyNumberFormat="1" applyFont="1" applyBorder="1" applyAlignment="1">
      <alignment horizontal="right" vertical="center" wrapText="1"/>
    </xf>
    <xf numFmtId="0" fontId="11" fillId="0" borderId="0" xfId="2" applyFont="1" applyAlignment="1">
      <alignment horizontal="left" wrapText="1"/>
    </xf>
    <xf numFmtId="1" fontId="12" fillId="0" borderId="8" xfId="2" applyNumberFormat="1" applyFont="1" applyBorder="1" applyAlignment="1">
      <alignment horizontal="right" shrinkToFit="1"/>
    </xf>
    <xf numFmtId="0" fontId="4" fillId="0" borderId="0" xfId="2" applyFont="1" applyAlignment="1">
      <alignment horizontal="left" wrapText="1"/>
    </xf>
    <xf numFmtId="1" fontId="9" fillId="0" borderId="7" xfId="2" applyNumberFormat="1" applyFont="1" applyBorder="1" applyAlignment="1">
      <alignment horizontal="right" shrinkToFit="1"/>
    </xf>
    <xf numFmtId="1" fontId="9" fillId="0" borderId="0" xfId="2" applyNumberFormat="1" applyFont="1" applyAlignment="1">
      <alignment horizontal="right" shrinkToFit="1"/>
    </xf>
    <xf numFmtId="0" fontId="8" fillId="0" borderId="0" xfId="2" applyFont="1" applyAlignment="1">
      <alignment horizontal="left" wrapText="1"/>
    </xf>
    <xf numFmtId="0" fontId="4" fillId="0" borderId="0" xfId="2" applyFont="1" applyAlignment="1">
      <alignment horizontal="left" vertical="center"/>
    </xf>
    <xf numFmtId="0" fontId="9" fillId="0" borderId="0" xfId="2" applyFont="1" applyAlignment="1">
      <alignment horizontal="left" vertical="center"/>
    </xf>
    <xf numFmtId="0" fontId="5" fillId="0" borderId="0" xfId="2" applyFont="1" applyAlignment="1">
      <alignment vertical="top" wrapText="1"/>
    </xf>
    <xf numFmtId="0" fontId="14" fillId="0" borderId="5" xfId="2" applyFont="1" applyBorder="1" applyAlignment="1">
      <alignment horizontal="right" vertical="center" wrapText="1"/>
    </xf>
    <xf numFmtId="164" fontId="14" fillId="0" borderId="5" xfId="2" applyNumberFormat="1" applyFont="1" applyBorder="1" applyAlignment="1">
      <alignment horizontal="right" vertical="center" wrapText="1"/>
    </xf>
    <xf numFmtId="0" fontId="9" fillId="0" borderId="5" xfId="2" applyFont="1" applyBorder="1" applyAlignment="1">
      <alignment horizontal="left" vertical="center" wrapText="1"/>
    </xf>
    <xf numFmtId="0" fontId="8" fillId="0" borderId="5" xfId="2" applyFont="1" applyBorder="1" applyAlignment="1">
      <alignment horizontal="right" vertical="center" wrapText="1"/>
    </xf>
    <xf numFmtId="1" fontId="14" fillId="0" borderId="5" xfId="2" applyNumberFormat="1" applyFont="1" applyBorder="1" applyAlignment="1">
      <alignment horizontal="right" vertical="center" shrinkToFit="1"/>
    </xf>
    <xf numFmtId="164" fontId="9" fillId="0" borderId="0" xfId="2" applyNumberFormat="1" applyFont="1" applyAlignment="1">
      <alignment horizontal="left" vertical="center" wrapText="1"/>
    </xf>
    <xf numFmtId="3" fontId="14" fillId="0" borderId="5" xfId="2" applyNumberFormat="1" applyFont="1" applyBorder="1" applyAlignment="1">
      <alignment horizontal="right" vertical="center" shrinkToFit="1"/>
    </xf>
    <xf numFmtId="3" fontId="9" fillId="0" borderId="0" xfId="2" applyNumberFormat="1" applyFont="1" applyAlignment="1">
      <alignment horizontal="left" vertical="center" wrapText="1"/>
    </xf>
    <xf numFmtId="0" fontId="9" fillId="0" borderId="7" xfId="2" applyFont="1" applyBorder="1" applyAlignment="1">
      <alignment horizontal="left" vertical="center" wrapText="1"/>
    </xf>
    <xf numFmtId="0" fontId="8" fillId="0" borderId="6" xfId="2" applyFont="1" applyBorder="1" applyAlignment="1">
      <alignment horizontal="right" wrapText="1"/>
    </xf>
    <xf numFmtId="3" fontId="14" fillId="0" borderId="5" xfId="2" applyNumberFormat="1" applyFont="1" applyBorder="1" applyAlignment="1">
      <alignment horizontal="right" shrinkToFit="1"/>
    </xf>
    <xf numFmtId="3" fontId="9" fillId="0" borderId="6" xfId="2" applyNumberFormat="1" applyFont="1" applyBorder="1" applyAlignment="1">
      <alignment horizontal="right" shrinkToFit="1"/>
    </xf>
    <xf numFmtId="0" fontId="8" fillId="0" borderId="5" xfId="2" applyFont="1" applyBorder="1" applyAlignment="1">
      <alignment horizontal="right" wrapText="1"/>
    </xf>
    <xf numFmtId="0" fontId="9" fillId="0" borderId="0" xfId="2" applyFont="1" applyAlignment="1">
      <alignment horizontal="left" wrapText="1"/>
    </xf>
    <xf numFmtId="1" fontId="14" fillId="0" borderId="5" xfId="2" applyNumberFormat="1" applyFont="1" applyBorder="1" applyAlignment="1">
      <alignment horizontal="right" shrinkToFit="1"/>
    </xf>
    <xf numFmtId="1" fontId="9" fillId="0" borderId="6" xfId="2" applyNumberFormat="1" applyFont="1" applyBorder="1" applyAlignment="1">
      <alignment horizontal="right" shrinkToFit="1"/>
    </xf>
    <xf numFmtId="3" fontId="9" fillId="0" borderId="0" xfId="2" applyNumberFormat="1" applyFont="1" applyAlignment="1">
      <alignment horizontal="left" wrapText="1"/>
    </xf>
    <xf numFmtId="0" fontId="8" fillId="0" borderId="6" xfId="2" applyFont="1" applyBorder="1" applyAlignment="1">
      <alignment horizontal="left" vertical="center" wrapText="1" indent="1"/>
    </xf>
    <xf numFmtId="165" fontId="14" fillId="0" borderId="5" xfId="2" applyNumberFormat="1" applyFont="1" applyBorder="1" applyAlignment="1">
      <alignment horizontal="right" vertical="center" wrapText="1"/>
    </xf>
    <xf numFmtId="1" fontId="16" fillId="0" borderId="5" xfId="2" applyNumberFormat="1" applyFont="1" applyBorder="1" applyAlignment="1">
      <alignment horizontal="right" shrinkToFit="1"/>
    </xf>
    <xf numFmtId="1" fontId="9" fillId="0" borderId="4" xfId="2" applyNumberFormat="1" applyFont="1" applyBorder="1" applyAlignment="1">
      <alignment horizontal="right" shrinkToFit="1"/>
    </xf>
    <xf numFmtId="0" fontId="9" fillId="0" borderId="4" xfId="2" applyFont="1" applyBorder="1" applyAlignment="1">
      <alignment horizontal="left" vertical="center" wrapText="1"/>
    </xf>
    <xf numFmtId="0" fontId="8" fillId="0" borderId="11" xfId="2" applyFont="1" applyBorder="1" applyAlignment="1">
      <alignment horizontal="right" vertical="center" wrapText="1"/>
    </xf>
    <xf numFmtId="0" fontId="8" fillId="0" borderId="11" xfId="2" applyFont="1" applyBorder="1" applyAlignment="1">
      <alignment horizontal="left" vertical="center" wrapText="1" indent="1"/>
    </xf>
    <xf numFmtId="166" fontId="14" fillId="0" borderId="5" xfId="2" applyNumberFormat="1" applyFont="1" applyBorder="1" applyAlignment="1">
      <alignment horizontal="right" vertical="center" wrapText="1"/>
    </xf>
    <xf numFmtId="166" fontId="4" fillId="0" borderId="0" xfId="2" applyNumberFormat="1" applyFont="1" applyAlignment="1">
      <alignment horizontal="left" vertical="center" wrapText="1"/>
    </xf>
    <xf numFmtId="166" fontId="8" fillId="0" borderId="6" xfId="2" applyNumberFormat="1" applyFont="1" applyBorder="1" applyAlignment="1">
      <alignment horizontal="right" vertical="center" wrapText="1"/>
    </xf>
    <xf numFmtId="0" fontId="4" fillId="0" borderId="5" xfId="2" applyFont="1" applyBorder="1" applyAlignment="1">
      <alignment horizontal="left" vertical="center" wrapText="1"/>
    </xf>
    <xf numFmtId="0" fontId="20" fillId="0" borderId="5" xfId="2" applyFont="1" applyBorder="1" applyAlignment="1">
      <alignment horizontal="left" vertical="center" wrapText="1"/>
    </xf>
    <xf numFmtId="165" fontId="9" fillId="0" borderId="0" xfId="2" applyNumberFormat="1" applyFont="1" applyAlignment="1">
      <alignment horizontal="left" vertical="center" wrapText="1"/>
    </xf>
    <xf numFmtId="0" fontId="8" fillId="0" borderId="7" xfId="2" applyFont="1" applyBorder="1" applyAlignment="1">
      <alignment horizontal="left" vertical="center" wrapText="1" indent="1"/>
    </xf>
    <xf numFmtId="0" fontId="8" fillId="0" borderId="3" xfId="2" applyFont="1" applyBorder="1" applyAlignment="1">
      <alignment horizontal="right" vertical="center" wrapText="1"/>
    </xf>
    <xf numFmtId="164" fontId="14" fillId="0" borderId="3" xfId="2" applyNumberFormat="1" applyFont="1" applyBorder="1" applyAlignment="1">
      <alignment horizontal="right" vertical="center" wrapText="1"/>
    </xf>
    <xf numFmtId="164" fontId="8" fillId="0" borderId="4" xfId="2" applyNumberFormat="1" applyFont="1" applyBorder="1" applyAlignment="1">
      <alignment horizontal="right" vertical="center" wrapText="1"/>
    </xf>
    <xf numFmtId="164" fontId="14" fillId="0" borderId="5" xfId="2" applyNumberFormat="1" applyFont="1" applyBorder="1" applyAlignment="1">
      <alignment horizontal="right" vertical="center" shrinkToFit="1"/>
    </xf>
    <xf numFmtId="0" fontId="20" fillId="0" borderId="0" xfId="2" applyFont="1" applyAlignment="1">
      <alignment horizontal="left" vertical="center" wrapText="1"/>
    </xf>
    <xf numFmtId="0" fontId="8" fillId="0" borderId="12" xfId="2" applyFont="1" applyBorder="1" applyAlignment="1">
      <alignment horizontal="right" vertical="center" wrapText="1"/>
    </xf>
    <xf numFmtId="0" fontId="14" fillId="0" borderId="12" xfId="2" applyFont="1" applyBorder="1" applyAlignment="1">
      <alignment horizontal="right" vertical="center" wrapText="1"/>
    </xf>
    <xf numFmtId="0" fontId="16" fillId="0" borderId="11" xfId="2" applyFont="1" applyBorder="1" applyAlignment="1">
      <alignment horizontal="left" vertical="center" wrapText="1"/>
    </xf>
    <xf numFmtId="4" fontId="14" fillId="0" borderId="5" xfId="2" applyNumberFormat="1" applyFont="1" applyBorder="1" applyAlignment="1">
      <alignment horizontal="right" vertical="center" wrapText="1"/>
    </xf>
    <xf numFmtId="4" fontId="4" fillId="0" borderId="0" xfId="2" applyNumberFormat="1" applyFont="1" applyAlignment="1">
      <alignment horizontal="left" vertical="center" wrapText="1"/>
    </xf>
    <xf numFmtId="4" fontId="8" fillId="0" borderId="6" xfId="2" applyNumberFormat="1" applyFont="1" applyBorder="1" applyAlignment="1">
      <alignment horizontal="right" vertical="center" wrapText="1"/>
    </xf>
    <xf numFmtId="1" fontId="4" fillId="0" borderId="0" xfId="2" applyNumberFormat="1" applyFont="1" applyAlignment="1">
      <alignment horizontal="left" wrapText="1"/>
    </xf>
    <xf numFmtId="0" fontId="11" fillId="0" borderId="7" xfId="2" applyFont="1" applyBorder="1" applyAlignment="1">
      <alignment horizontal="left" vertical="center" wrapText="1"/>
    </xf>
    <xf numFmtId="0" fontId="9" fillId="0" borderId="8" xfId="2" applyFont="1" applyBorder="1" applyAlignment="1">
      <alignment horizontal="right" wrapText="1"/>
    </xf>
    <xf numFmtId="0" fontId="8" fillId="0" borderId="7" xfId="2" applyFont="1" applyBorder="1" applyAlignment="1">
      <alignment horizontal="right" wrapText="1"/>
    </xf>
    <xf numFmtId="1" fontId="16" fillId="0" borderId="8" xfId="2" applyNumberFormat="1" applyFont="1" applyBorder="1" applyAlignment="1">
      <alignment horizontal="right" shrinkToFit="1"/>
    </xf>
    <xf numFmtId="0" fontId="4" fillId="0" borderId="0" xfId="2" applyFont="1" applyAlignment="1">
      <alignment horizontal="left"/>
    </xf>
    <xf numFmtId="0" fontId="3" fillId="0" borderId="0" xfId="2" applyAlignment="1">
      <alignment horizontal="left" vertical="top" wrapText="1" indent="5"/>
    </xf>
    <xf numFmtId="3" fontId="14" fillId="0" borderId="0" xfId="2" applyNumberFormat="1" applyFont="1" applyAlignment="1">
      <alignment horizontal="right" vertical="center" wrapText="1"/>
    </xf>
    <xf numFmtId="3" fontId="8" fillId="0" borderId="0" xfId="2" applyNumberFormat="1" applyFont="1" applyAlignment="1">
      <alignment horizontal="right" vertical="center" wrapText="1"/>
    </xf>
    <xf numFmtId="3" fontId="14" fillId="0" borderId="0" xfId="2" applyNumberFormat="1" applyFont="1" applyAlignment="1">
      <alignment horizontal="right" vertical="center" shrinkToFit="1"/>
    </xf>
    <xf numFmtId="49" fontId="9" fillId="0" borderId="0" xfId="2" applyNumberFormat="1" applyFont="1" applyAlignment="1">
      <alignment horizontal="left" vertical="center" wrapText="1" indent="1"/>
    </xf>
    <xf numFmtId="3" fontId="14" fillId="0" borderId="5" xfId="2" applyNumberFormat="1" applyFont="1" applyBorder="1" applyAlignment="1">
      <alignment horizontal="right" vertical="center" wrapText="1"/>
    </xf>
    <xf numFmtId="49" fontId="9"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xf>
    <xf numFmtId="3" fontId="9" fillId="0" borderId="0" xfId="2" applyNumberFormat="1" applyFont="1" applyAlignment="1">
      <alignment horizontal="right" shrinkToFit="1"/>
    </xf>
    <xf numFmtId="49" fontId="8" fillId="0" borderId="7" xfId="2" applyNumberFormat="1" applyFont="1" applyBorder="1" applyAlignment="1">
      <alignment horizontal="left" wrapText="1"/>
    </xf>
    <xf numFmtId="0" fontId="3" fillId="0" borderId="0" xfId="2" applyAlignment="1">
      <alignment horizontal="left"/>
    </xf>
    <xf numFmtId="1" fontId="16" fillId="0" borderId="13" xfId="2" applyNumberFormat="1" applyFont="1" applyBorder="1" applyAlignment="1">
      <alignment horizontal="right" shrinkToFit="1"/>
    </xf>
    <xf numFmtId="1" fontId="9" fillId="0" borderId="4" xfId="2" applyNumberFormat="1" applyFont="1" applyBorder="1" applyAlignment="1">
      <alignment horizontal="left" wrapText="1"/>
    </xf>
    <xf numFmtId="1" fontId="9" fillId="0" borderId="0" xfId="2" applyNumberFormat="1" applyFont="1" applyAlignment="1">
      <alignment horizontal="left" wrapText="1"/>
    </xf>
    <xf numFmtId="49" fontId="8" fillId="0" borderId="0" xfId="2" applyNumberFormat="1" applyFont="1" applyAlignment="1">
      <alignment horizontal="left" wrapText="1"/>
    </xf>
    <xf numFmtId="49" fontId="9" fillId="0" borderId="0" xfId="2" applyNumberFormat="1" applyFont="1" applyAlignment="1">
      <alignment horizontal="right"/>
    </xf>
    <xf numFmtId="49" fontId="9" fillId="0" borderId="0" xfId="2" applyNumberFormat="1" applyFont="1" applyAlignment="1">
      <alignment horizontal="right" vertical="top"/>
    </xf>
    <xf numFmtId="49" fontId="8" fillId="0" borderId="0" xfId="2" applyNumberFormat="1" applyFont="1" applyAlignment="1">
      <alignment horizontal="right" wrapText="1"/>
    </xf>
    <xf numFmtId="0" fontId="8" fillId="0" borderId="0" xfId="2" applyFont="1" applyAlignment="1">
      <alignment horizontal="right" wrapText="1"/>
    </xf>
    <xf numFmtId="0" fontId="4" fillId="0" borderId="0" xfId="2" applyFont="1" applyAlignment="1">
      <alignment horizontal="left" vertical="top"/>
    </xf>
    <xf numFmtId="0" fontId="3" fillId="0" borderId="0" xfId="2" applyAlignment="1">
      <alignment horizontal="left" vertical="center"/>
    </xf>
    <xf numFmtId="0" fontId="9" fillId="0" borderId="0" xfId="2" applyFont="1" applyAlignment="1">
      <alignment horizontal="left" vertical="top"/>
    </xf>
    <xf numFmtId="0" fontId="24" fillId="0" borderId="1" xfId="2" applyFont="1" applyBorder="1" applyAlignment="1">
      <alignment horizontal="left" vertical="center"/>
    </xf>
    <xf numFmtId="0" fontId="24" fillId="0" borderId="17" xfId="2" applyFont="1" applyBorder="1" applyAlignment="1">
      <alignment horizontal="left" vertical="center"/>
    </xf>
    <xf numFmtId="0" fontId="9" fillId="0" borderId="6" xfId="2" applyFont="1" applyBorder="1" applyAlignment="1">
      <alignment horizontal="left" vertical="center"/>
    </xf>
    <xf numFmtId="0" fontId="25" fillId="0" borderId="19" xfId="2" applyFont="1" applyBorder="1" applyAlignment="1">
      <alignment vertical="center"/>
    </xf>
    <xf numFmtId="0" fontId="24" fillId="0" borderId="7" xfId="2" applyFont="1" applyBorder="1" applyAlignment="1">
      <alignment horizontal="left" vertical="center"/>
    </xf>
    <xf numFmtId="0" fontId="14" fillId="0" borderId="0" xfId="2" applyFont="1" applyAlignment="1">
      <alignment horizontal="left" vertical="top"/>
    </xf>
    <xf numFmtId="0" fontId="9" fillId="0" borderId="0" xfId="2" applyFont="1" applyAlignment="1">
      <alignment horizontal="left" vertical="top" wrapText="1" indent="5"/>
    </xf>
    <xf numFmtId="0" fontId="24" fillId="0" borderId="21" xfId="2" applyFont="1" applyBorder="1" applyAlignment="1">
      <alignment horizontal="left" vertical="center"/>
    </xf>
    <xf numFmtId="0" fontId="9" fillId="0" borderId="21" xfId="2" applyFont="1" applyBorder="1" applyAlignment="1">
      <alignment horizontal="left" vertical="center"/>
    </xf>
    <xf numFmtId="0" fontId="24" fillId="0" borderId="23" xfId="2" applyFont="1" applyBorder="1" applyAlignment="1">
      <alignment horizontal="left" vertical="center"/>
    </xf>
    <xf numFmtId="0" fontId="27" fillId="0" borderId="17" xfId="2" applyFont="1" applyBorder="1" applyAlignment="1">
      <alignment horizontal="left" vertical="center"/>
    </xf>
    <xf numFmtId="0" fontId="9" fillId="0" borderId="24" xfId="2" applyFont="1" applyBorder="1" applyAlignment="1">
      <alignment horizontal="left" vertical="center"/>
    </xf>
    <xf numFmtId="165" fontId="16" fillId="0" borderId="25" xfId="2" applyNumberFormat="1" applyFont="1" applyBorder="1" applyAlignment="1">
      <alignment horizontal="right" vertical="center"/>
    </xf>
    <xf numFmtId="165" fontId="9" fillId="0" borderId="0" xfId="2" applyNumberFormat="1" applyFont="1" applyAlignment="1">
      <alignment horizontal="right" vertical="center"/>
    </xf>
    <xf numFmtId="165" fontId="24" fillId="0" borderId="23" xfId="2" applyNumberFormat="1" applyFont="1" applyBorder="1" applyAlignment="1">
      <alignment horizontal="right" vertical="center"/>
    </xf>
    <xf numFmtId="4" fontId="14" fillId="0" borderId="24" xfId="2" applyNumberFormat="1" applyFont="1" applyBorder="1" applyAlignment="1">
      <alignment horizontal="right" vertical="center"/>
    </xf>
    <xf numFmtId="4" fontId="9" fillId="0" borderId="0" xfId="2" applyNumberFormat="1" applyFont="1" applyAlignment="1">
      <alignment horizontal="right" vertical="center"/>
    </xf>
    <xf numFmtId="4" fontId="9" fillId="0" borderId="24" xfId="2" applyNumberFormat="1" applyFont="1" applyBorder="1" applyAlignment="1">
      <alignment horizontal="right" vertical="center"/>
    </xf>
    <xf numFmtId="165" fontId="14" fillId="0" borderId="24" xfId="2" applyNumberFormat="1" applyFont="1" applyBorder="1" applyAlignment="1">
      <alignment horizontal="right" vertical="center"/>
    </xf>
    <xf numFmtId="165" fontId="9" fillId="0" borderId="24" xfId="2" applyNumberFormat="1" applyFont="1" applyBorder="1" applyAlignment="1">
      <alignment horizontal="right" vertical="center"/>
    </xf>
    <xf numFmtId="0" fontId="9" fillId="0" borderId="24" xfId="2" applyFont="1" applyBorder="1" applyAlignment="1">
      <alignment horizontal="right" vertical="center"/>
    </xf>
    <xf numFmtId="0" fontId="9" fillId="0" borderId="0" xfId="2" applyFont="1" applyAlignment="1">
      <alignment horizontal="right" vertical="center"/>
    </xf>
    <xf numFmtId="3" fontId="14" fillId="0" borderId="18" xfId="2" applyNumberFormat="1" applyFont="1" applyBorder="1" applyAlignment="1">
      <alignment shrinkToFit="1"/>
    </xf>
    <xf numFmtId="0" fontId="24" fillId="0" borderId="0" xfId="2" applyFont="1" applyAlignment="1">
      <alignment horizontal="left"/>
    </xf>
    <xf numFmtId="0" fontId="16" fillId="0" borderId="26" xfId="2" applyFont="1" applyBorder="1" applyAlignment="1">
      <alignment horizontal="right"/>
    </xf>
    <xf numFmtId="0" fontId="9" fillId="0" borderId="0" xfId="2" applyFont="1" applyAlignment="1">
      <alignment horizontal="right"/>
    </xf>
    <xf numFmtId="0" fontId="9" fillId="0" borderId="26" xfId="2" applyFont="1" applyBorder="1" applyAlignment="1">
      <alignment horizontal="right"/>
    </xf>
    <xf numFmtId="0" fontId="9" fillId="0" borderId="0" xfId="2" applyFont="1" applyAlignment="1">
      <alignment horizontal="left"/>
    </xf>
    <xf numFmtId="1" fontId="16" fillId="0" borderId="2" xfId="2" applyNumberFormat="1" applyFont="1" applyBorder="1" applyAlignment="1">
      <alignment horizontal="right" wrapText="1" shrinkToFit="1"/>
    </xf>
    <xf numFmtId="49" fontId="24" fillId="0" borderId="0" xfId="2" applyNumberFormat="1" applyFont="1" applyAlignment="1">
      <alignment horizontal="left" vertical="top"/>
    </xf>
    <xf numFmtId="49" fontId="24" fillId="0" borderId="0" xfId="2" applyNumberFormat="1" applyFont="1" applyAlignment="1">
      <alignment horizontal="right" shrinkToFit="1"/>
    </xf>
    <xf numFmtId="0" fontId="30" fillId="0" borderId="0" xfId="0" applyFont="1"/>
    <xf numFmtId="0" fontId="11" fillId="0" borderId="0" xfId="0" applyFont="1" applyAlignment="1">
      <alignment horizontal="center" vertical="center" wrapText="1"/>
    </xf>
    <xf numFmtId="0" fontId="33" fillId="0" borderId="0" xfId="0" applyFont="1"/>
    <xf numFmtId="0" fontId="11" fillId="0" borderId="26" xfId="0" applyFont="1" applyBorder="1" applyAlignment="1">
      <alignment horizontal="center" vertical="center" wrapText="1"/>
    </xf>
    <xf numFmtId="0" fontId="11" fillId="0" borderId="32" xfId="0" applyFont="1" applyBorder="1" applyAlignment="1">
      <alignment horizontal="center" vertical="center" wrapText="1"/>
    </xf>
    <xf numFmtId="9" fontId="16" fillId="0" borderId="33" xfId="2" applyNumberFormat="1" applyFont="1" applyBorder="1" applyAlignment="1">
      <alignment horizontal="right" vertical="center" wrapText="1"/>
    </xf>
    <xf numFmtId="3" fontId="16" fillId="0" borderId="0" xfId="2" applyNumberFormat="1" applyFont="1" applyAlignment="1">
      <alignment horizontal="right" vertical="center" shrinkToFit="1"/>
    </xf>
    <xf numFmtId="3" fontId="16" fillId="0" borderId="33" xfId="2" applyNumberFormat="1" applyFont="1" applyBorder="1" applyAlignment="1">
      <alignment horizontal="right" vertical="center" shrinkToFit="1"/>
    </xf>
    <xf numFmtId="3" fontId="24" fillId="0" borderId="0" xfId="2" applyNumberFormat="1" applyFont="1" applyAlignment="1">
      <alignment horizontal="right" vertical="center" shrinkToFit="1"/>
    </xf>
    <xf numFmtId="3" fontId="31" fillId="0" borderId="34" xfId="2" applyNumberFormat="1" applyFont="1" applyBorder="1" applyAlignment="1">
      <alignment horizontal="right" vertical="center" shrinkToFit="1"/>
    </xf>
    <xf numFmtId="3" fontId="16" fillId="0" borderId="0" xfId="2" applyNumberFormat="1" applyFont="1" applyAlignment="1">
      <alignment horizontal="right" vertical="center" wrapText="1"/>
    </xf>
    <xf numFmtId="0" fontId="11" fillId="0" borderId="0" xfId="2" applyFont="1" applyAlignment="1">
      <alignment horizontal="left" vertical="top" wrapText="1"/>
    </xf>
    <xf numFmtId="9" fontId="16" fillId="0" borderId="35" xfId="2" applyNumberFormat="1" applyFont="1" applyBorder="1" applyAlignment="1">
      <alignment horizontal="right" vertical="center" wrapText="1"/>
    </xf>
    <xf numFmtId="3" fontId="16" fillId="0" borderId="35" xfId="2" applyNumberFormat="1" applyFont="1" applyBorder="1" applyAlignment="1">
      <alignment horizontal="right" vertical="center" shrinkToFit="1"/>
    </xf>
    <xf numFmtId="0" fontId="11" fillId="0" borderId="34" xfId="2" applyFont="1" applyBorder="1" applyAlignment="1">
      <alignment horizontal="left" vertical="top" wrapText="1"/>
    </xf>
    <xf numFmtId="9" fontId="14" fillId="0" borderId="8" xfId="2" applyNumberFormat="1" applyFont="1" applyBorder="1" applyAlignment="1">
      <alignment horizontal="right" vertical="center" wrapText="1"/>
    </xf>
    <xf numFmtId="3" fontId="14" fillId="0" borderId="8" xfId="2" applyNumberFormat="1" applyFont="1" applyBorder="1" applyAlignment="1">
      <alignment horizontal="right" vertical="center" shrinkToFit="1"/>
    </xf>
    <xf numFmtId="3" fontId="32" fillId="0" borderId="7" xfId="2" applyNumberFormat="1" applyFont="1" applyBorder="1" applyAlignment="1">
      <alignment horizontal="right" vertical="center" shrinkToFit="1"/>
    </xf>
    <xf numFmtId="0" fontId="8" fillId="0" borderId="0" xfId="2" applyFont="1" applyAlignment="1">
      <alignment horizontal="left" vertical="top" wrapText="1"/>
    </xf>
    <xf numFmtId="0" fontId="8" fillId="0" borderId="7" xfId="2" applyFont="1" applyBorder="1" applyAlignment="1">
      <alignment horizontal="left" vertical="top" wrapText="1"/>
    </xf>
    <xf numFmtId="9" fontId="16" fillId="0" borderId="33" xfId="2" applyNumberFormat="1" applyFont="1" applyBorder="1" applyAlignment="1">
      <alignment horizontal="right" vertical="center" shrinkToFit="1"/>
    </xf>
    <xf numFmtId="9" fontId="16" fillId="0" borderId="35" xfId="2" applyNumberFormat="1" applyFont="1" applyBorder="1" applyAlignment="1">
      <alignment horizontal="right" vertical="center" shrinkToFit="1"/>
    </xf>
    <xf numFmtId="3" fontId="9" fillId="0" borderId="0" xfId="2" applyNumberFormat="1" applyFont="1" applyAlignment="1">
      <alignment horizontal="right" vertical="center" wrapText="1"/>
    </xf>
    <xf numFmtId="3" fontId="32" fillId="0" borderId="6" xfId="2" applyNumberFormat="1" applyFont="1" applyBorder="1" applyAlignment="1">
      <alignment horizontal="right" vertical="center" wrapText="1"/>
    </xf>
    <xf numFmtId="3" fontId="20" fillId="0" borderId="0" xfId="2" applyNumberFormat="1" applyFont="1" applyAlignment="1">
      <alignment horizontal="right" vertical="center" wrapText="1"/>
    </xf>
    <xf numFmtId="3" fontId="20" fillId="0" borderId="5" xfId="2" applyNumberFormat="1" applyFont="1" applyBorder="1" applyAlignment="1">
      <alignment horizontal="right" vertical="center" wrapText="1"/>
    </xf>
    <xf numFmtId="3" fontId="4" fillId="0" borderId="0" xfId="2" applyNumberFormat="1" applyFont="1" applyAlignment="1">
      <alignment horizontal="right" vertical="center" wrapText="1"/>
    </xf>
    <xf numFmtId="0" fontId="8" fillId="0" borderId="6" xfId="2" applyFont="1" applyBorder="1" applyAlignment="1">
      <alignment horizontal="left" vertical="top" wrapText="1"/>
    </xf>
    <xf numFmtId="9" fontId="14" fillId="0" borderId="5" xfId="2" applyNumberFormat="1" applyFont="1" applyBorder="1" applyAlignment="1">
      <alignment horizontal="right" vertical="center" wrapText="1"/>
    </xf>
    <xf numFmtId="0" fontId="8" fillId="0" borderId="0" xfId="2" applyFont="1" applyAlignment="1">
      <alignment horizontal="left" vertical="top" wrapText="1" indent="1"/>
    </xf>
    <xf numFmtId="9" fontId="20" fillId="0" borderId="5" xfId="2" applyNumberFormat="1" applyFont="1" applyBorder="1" applyAlignment="1">
      <alignment horizontal="right" vertical="center" wrapText="1"/>
    </xf>
    <xf numFmtId="0" fontId="8" fillId="0" borderId="6" xfId="2" applyFont="1" applyBorder="1" applyAlignment="1">
      <alignment horizontal="left" vertical="top" wrapText="1" indent="1"/>
    </xf>
    <xf numFmtId="3" fontId="32" fillId="0" borderId="6" xfId="2" applyNumberFormat="1" applyFont="1" applyBorder="1" applyAlignment="1">
      <alignment horizontal="right" vertical="center" shrinkToFit="1"/>
    </xf>
    <xf numFmtId="3" fontId="32" fillId="0" borderId="0" xfId="2" applyNumberFormat="1" applyFont="1" applyAlignment="1">
      <alignment horizontal="right" vertical="center" shrinkToFit="1"/>
    </xf>
    <xf numFmtId="9" fontId="14" fillId="0" borderId="0" xfId="2" applyNumberFormat="1" applyFont="1" applyAlignment="1">
      <alignment horizontal="right" vertical="center" wrapText="1"/>
    </xf>
    <xf numFmtId="3" fontId="32" fillId="0" borderId="0" xfId="2" applyNumberFormat="1" applyFont="1" applyAlignment="1">
      <alignment horizontal="right" vertical="center" wrapText="1"/>
    </xf>
    <xf numFmtId="9" fontId="20" fillId="0" borderId="0" xfId="2" applyNumberFormat="1" applyFont="1" applyAlignment="1">
      <alignment horizontal="right" vertical="center" wrapText="1"/>
    </xf>
    <xf numFmtId="3" fontId="14" fillId="0" borderId="8" xfId="2" applyNumberFormat="1" applyFont="1" applyBorder="1" applyAlignment="1">
      <alignment horizontal="right" vertical="center" wrapText="1"/>
    </xf>
    <xf numFmtId="3" fontId="32" fillId="0" borderId="7" xfId="2" applyNumberFormat="1" applyFont="1" applyBorder="1" applyAlignment="1">
      <alignment horizontal="right" vertical="center" wrapText="1"/>
    </xf>
    <xf numFmtId="9" fontId="20" fillId="0" borderId="8" xfId="2" applyNumberFormat="1" applyFont="1" applyBorder="1" applyAlignment="1">
      <alignment horizontal="right" vertical="center" wrapText="1"/>
    </xf>
    <xf numFmtId="3" fontId="20" fillId="0" borderId="8" xfId="2" applyNumberFormat="1" applyFont="1" applyBorder="1" applyAlignment="1">
      <alignment horizontal="right" vertical="center" wrapText="1"/>
    </xf>
    <xf numFmtId="3" fontId="35" fillId="0" borderId="7" xfId="2" applyNumberFormat="1" applyFont="1" applyBorder="1" applyAlignment="1">
      <alignment horizontal="right" vertical="center" wrapText="1"/>
    </xf>
    <xf numFmtId="3" fontId="14" fillId="0" borderId="33" xfId="2" applyNumberFormat="1" applyFont="1" applyBorder="1" applyAlignment="1">
      <alignment horizontal="right" vertical="center" wrapText="1"/>
    </xf>
    <xf numFmtId="9" fontId="16" fillId="0" borderId="36" xfId="2" applyNumberFormat="1" applyFont="1" applyBorder="1" applyAlignment="1">
      <alignment horizontal="right" vertical="center" shrinkToFit="1"/>
    </xf>
    <xf numFmtId="9" fontId="14" fillId="0" borderId="8" xfId="2" applyNumberFormat="1" applyFont="1" applyBorder="1" applyAlignment="1">
      <alignment horizontal="right" vertical="center" shrinkToFit="1"/>
    </xf>
    <xf numFmtId="9" fontId="16" fillId="0" borderId="33" xfId="2" applyNumberFormat="1" applyFont="1" applyBorder="1" applyAlignment="1">
      <alignment horizontal="right" shrinkToFit="1"/>
    </xf>
    <xf numFmtId="3" fontId="16" fillId="0" borderId="0" xfId="2" applyNumberFormat="1" applyFont="1" applyAlignment="1">
      <alignment horizontal="right" shrinkToFit="1"/>
    </xf>
    <xf numFmtId="3" fontId="16" fillId="0" borderId="33" xfId="2" applyNumberFormat="1" applyFont="1" applyBorder="1" applyAlignment="1">
      <alignment horizontal="right" shrinkToFit="1"/>
    </xf>
    <xf numFmtId="3" fontId="31" fillId="0" borderId="34" xfId="2" applyNumberFormat="1" applyFont="1" applyBorder="1" applyAlignment="1">
      <alignment horizontal="right" shrinkToFit="1"/>
    </xf>
    <xf numFmtId="9" fontId="16" fillId="0" borderId="35" xfId="2" applyNumberFormat="1" applyFont="1" applyBorder="1" applyAlignment="1">
      <alignment horizontal="right" shrinkToFit="1"/>
    </xf>
    <xf numFmtId="3" fontId="16" fillId="0" borderId="35" xfId="2" applyNumberFormat="1" applyFont="1" applyBorder="1" applyAlignment="1">
      <alignment horizontal="right" shrinkToFit="1"/>
    </xf>
    <xf numFmtId="0" fontId="11" fillId="0" borderId="21" xfId="2" applyFont="1" applyBorder="1" applyAlignment="1">
      <alignment horizontal="left" wrapText="1"/>
    </xf>
    <xf numFmtId="0" fontId="9" fillId="0" borderId="19" xfId="2" applyFont="1" applyBorder="1" applyAlignment="1">
      <alignment horizontal="right" wrapText="1"/>
    </xf>
    <xf numFmtId="166" fontId="16" fillId="0" borderId="0" xfId="2" applyNumberFormat="1" applyFont="1" applyAlignment="1">
      <alignment horizontal="right" shrinkToFit="1"/>
    </xf>
    <xf numFmtId="0" fontId="14" fillId="0" borderId="13" xfId="2" applyFont="1" applyBorder="1" applyAlignment="1">
      <alignment horizontal="right" wrapText="1"/>
    </xf>
    <xf numFmtId="0" fontId="9" fillId="0" borderId="37" xfId="2" applyFont="1" applyBorder="1" applyAlignment="1">
      <alignment horizontal="right" wrapText="1"/>
    </xf>
    <xf numFmtId="0" fontId="9" fillId="0" borderId="13" xfId="2" applyFont="1" applyBorder="1" applyAlignment="1">
      <alignment horizontal="right" wrapText="1"/>
    </xf>
    <xf numFmtId="0" fontId="6" fillId="0" borderId="0" xfId="2" applyFont="1" applyAlignment="1">
      <alignment horizontal="left" wrapText="1"/>
    </xf>
    <xf numFmtId="1" fontId="32" fillId="0" borderId="6" xfId="2" applyNumberFormat="1" applyFont="1" applyBorder="1" applyAlignment="1">
      <alignment horizontal="right" shrinkToFit="1"/>
    </xf>
    <xf numFmtId="0" fontId="20" fillId="0" borderId="13" xfId="2" applyFont="1" applyBorder="1" applyAlignment="1">
      <alignment horizontal="right" wrapText="1"/>
    </xf>
    <xf numFmtId="0" fontId="4" fillId="0" borderId="37" xfId="2" applyFont="1" applyBorder="1" applyAlignment="1">
      <alignment horizontal="right" wrapText="1"/>
    </xf>
    <xf numFmtId="0" fontId="4" fillId="0" borderId="13" xfId="2" applyFont="1" applyBorder="1" applyAlignment="1">
      <alignment horizontal="right" wrapText="1"/>
    </xf>
    <xf numFmtId="0" fontId="3" fillId="0" borderId="0" xfId="2" applyAlignment="1">
      <alignment horizontal="right" wrapText="1"/>
    </xf>
    <xf numFmtId="0" fontId="4" fillId="0" borderId="0" xfId="2" applyFont="1" applyAlignment="1">
      <alignment horizontal="right" vertical="center" wrapText="1"/>
    </xf>
    <xf numFmtId="0" fontId="5" fillId="0" borderId="0" xfId="2" applyFont="1" applyAlignment="1">
      <alignment horizontal="left" vertical="top"/>
    </xf>
    <xf numFmtId="1" fontId="16" fillId="0" borderId="0" xfId="2" applyNumberFormat="1" applyFont="1" applyAlignment="1">
      <alignment horizontal="right" vertical="center" shrinkToFit="1"/>
    </xf>
    <xf numFmtId="3" fontId="31" fillId="0" borderId="0" xfId="2" applyNumberFormat="1" applyFont="1" applyAlignment="1">
      <alignment horizontal="right" vertical="center" shrinkToFit="1"/>
    </xf>
    <xf numFmtId="9" fontId="16" fillId="0" borderId="0" xfId="2" applyNumberFormat="1" applyFont="1" applyAlignment="1">
      <alignment horizontal="right" vertical="center" wrapText="1"/>
    </xf>
    <xf numFmtId="0" fontId="8" fillId="0" borderId="7" xfId="2" applyFont="1" applyBorder="1" applyAlignment="1">
      <alignment horizontal="right" vertical="top" wrapText="1"/>
    </xf>
    <xf numFmtId="3" fontId="14" fillId="0" borderId="5" xfId="2" applyNumberFormat="1" applyFont="1" applyBorder="1" applyAlignment="1">
      <alignment horizontal="right" wrapText="1"/>
    </xf>
    <xf numFmtId="9" fontId="14" fillId="0" borderId="5" xfId="2" applyNumberFormat="1" applyFont="1" applyBorder="1" applyAlignment="1">
      <alignment horizontal="right" wrapText="1"/>
    </xf>
    <xf numFmtId="0" fontId="8" fillId="0" borderId="7" xfId="2" applyFont="1" applyBorder="1" applyAlignment="1">
      <alignment horizontal="left" wrapText="1"/>
    </xf>
    <xf numFmtId="9" fontId="32" fillId="0" borderId="0" xfId="2" applyNumberFormat="1" applyFont="1" applyAlignment="1">
      <alignment horizontal="right" vertical="center" wrapText="1"/>
    </xf>
    <xf numFmtId="9" fontId="32" fillId="0" borderId="6" xfId="2" applyNumberFormat="1" applyFont="1" applyBorder="1" applyAlignment="1">
      <alignment horizontal="right" vertical="center" wrapText="1"/>
    </xf>
    <xf numFmtId="0" fontId="8" fillId="0" borderId="7" xfId="2" applyFont="1" applyBorder="1" applyAlignment="1">
      <alignment horizontal="left" vertical="center" wrapText="1"/>
    </xf>
    <xf numFmtId="9" fontId="32" fillId="0" borderId="7" xfId="2" applyNumberFormat="1" applyFont="1" applyBorder="1" applyAlignment="1">
      <alignment horizontal="right" vertical="center" shrinkToFit="1"/>
    </xf>
    <xf numFmtId="9" fontId="32" fillId="0" borderId="34" xfId="2" applyNumberFormat="1" applyFont="1" applyBorder="1" applyAlignment="1">
      <alignment horizontal="right" vertical="center" shrinkToFit="1"/>
    </xf>
    <xf numFmtId="0" fontId="11" fillId="0" borderId="34" xfId="2" applyFont="1" applyBorder="1" applyAlignment="1">
      <alignment horizontal="left" wrapText="1"/>
    </xf>
    <xf numFmtId="9" fontId="32" fillId="0" borderId="7" xfId="2" applyNumberFormat="1" applyFont="1" applyBorder="1" applyAlignment="1">
      <alignment horizontal="right" vertical="center" wrapText="1"/>
    </xf>
    <xf numFmtId="9" fontId="8" fillId="0" borderId="7" xfId="2" applyNumberFormat="1" applyFont="1" applyBorder="1" applyAlignment="1">
      <alignment horizontal="right" vertical="center" wrapText="1"/>
    </xf>
    <xf numFmtId="0" fontId="8" fillId="0" borderId="37" xfId="2" applyFont="1" applyBorder="1" applyAlignment="1">
      <alignment horizontal="left" vertical="center" wrapText="1"/>
    </xf>
    <xf numFmtId="0" fontId="11" fillId="0" borderId="34" xfId="2" applyFont="1" applyBorder="1" applyAlignment="1">
      <alignment horizontal="left" vertical="center" wrapText="1"/>
    </xf>
    <xf numFmtId="9" fontId="8" fillId="0" borderId="7" xfId="2" applyNumberFormat="1" applyFont="1" applyBorder="1" applyAlignment="1">
      <alignment horizontal="right" wrapText="1"/>
    </xf>
    <xf numFmtId="3" fontId="8" fillId="0" borderId="0" xfId="2" applyNumberFormat="1" applyFont="1" applyAlignment="1">
      <alignment horizontal="right" wrapText="1"/>
    </xf>
    <xf numFmtId="9" fontId="32" fillId="0" borderId="6" xfId="2" applyNumberFormat="1" applyFont="1" applyBorder="1" applyAlignment="1">
      <alignment horizontal="right" wrapText="1"/>
    </xf>
    <xf numFmtId="3" fontId="14" fillId="0" borderId="8" xfId="2" applyNumberFormat="1" applyFont="1" applyBorder="1" applyAlignment="1">
      <alignment horizontal="right" shrinkToFit="1"/>
    </xf>
    <xf numFmtId="3" fontId="14" fillId="0" borderId="0" xfId="2" applyNumberFormat="1" applyFont="1" applyAlignment="1">
      <alignment horizontal="right" shrinkToFit="1"/>
    </xf>
    <xf numFmtId="9" fontId="32" fillId="0" borderId="7" xfId="2" applyNumberFormat="1" applyFont="1" applyBorder="1" applyAlignment="1">
      <alignment horizontal="right" shrinkToFit="1"/>
    </xf>
    <xf numFmtId="0" fontId="8" fillId="0" borderId="34" xfId="2" applyFont="1" applyBorder="1" applyAlignment="1">
      <alignment horizontal="right" vertical="center" wrapText="1"/>
    </xf>
    <xf numFmtId="9" fontId="14" fillId="0" borderId="33" xfId="2" applyNumberFormat="1" applyFont="1" applyBorder="1" applyAlignment="1">
      <alignment horizontal="right" vertical="center" wrapText="1"/>
    </xf>
    <xf numFmtId="0" fontId="11" fillId="0" borderId="21" xfId="2" applyFont="1" applyBorder="1" applyAlignment="1">
      <alignment horizontal="left" vertical="center" wrapText="1"/>
    </xf>
    <xf numFmtId="1" fontId="32" fillId="0" borderId="7" xfId="2" applyNumberFormat="1" applyFont="1" applyBorder="1" applyAlignment="1">
      <alignment horizontal="right" shrinkToFit="1"/>
    </xf>
    <xf numFmtId="0" fontId="3" fillId="0" borderId="38" xfId="2" applyBorder="1" applyAlignment="1">
      <alignment horizontal="right" wrapText="1"/>
    </xf>
    <xf numFmtId="0" fontId="4" fillId="0" borderId="38" xfId="2" applyFont="1" applyBorder="1" applyAlignment="1">
      <alignment horizontal="left" wrapText="1"/>
    </xf>
    <xf numFmtId="0" fontId="8" fillId="0" borderId="38" xfId="2" applyFont="1" applyBorder="1" applyAlignment="1">
      <alignment horizontal="right" wrapText="1"/>
    </xf>
    <xf numFmtId="0" fontId="36" fillId="0" borderId="38" xfId="2" applyFont="1" applyBorder="1" applyAlignment="1">
      <alignment horizontal="right" wrapText="1"/>
    </xf>
    <xf numFmtId="0" fontId="40" fillId="0" borderId="0" xfId="0" applyFont="1" applyAlignment="1">
      <alignment vertical="center"/>
    </xf>
    <xf numFmtId="1" fontId="9" fillId="0" borderId="29" xfId="2" applyNumberFormat="1" applyFont="1" applyBorder="1" applyAlignment="1">
      <alignment horizontal="right" shrinkToFit="1"/>
    </xf>
    <xf numFmtId="1" fontId="16" fillId="0" borderId="3" xfId="2" applyNumberFormat="1" applyFont="1" applyBorder="1" applyAlignment="1">
      <alignment horizontal="right" shrinkToFit="1"/>
    </xf>
    <xf numFmtId="0" fontId="8" fillId="0" borderId="29" xfId="2" applyFont="1" applyBorder="1" applyAlignment="1">
      <alignment horizontal="right" wrapText="1"/>
    </xf>
    <xf numFmtId="0" fontId="9" fillId="0" borderId="3" xfId="2" applyFont="1" applyBorder="1" applyAlignment="1">
      <alignment horizontal="right" wrapText="1"/>
    </xf>
    <xf numFmtId="1" fontId="9" fillId="0" borderId="12" xfId="2" applyNumberFormat="1" applyFont="1" applyBorder="1" applyAlignment="1">
      <alignment horizontal="right" shrinkToFit="1"/>
    </xf>
    <xf numFmtId="0" fontId="8" fillId="0" borderId="12" xfId="2" applyFont="1" applyBorder="1" applyAlignment="1">
      <alignment horizontal="right" wrapText="1"/>
    </xf>
    <xf numFmtId="0" fontId="14" fillId="0" borderId="0" xfId="2" applyFont="1" applyAlignment="1">
      <alignment horizontal="right" vertical="center" wrapText="1"/>
    </xf>
    <xf numFmtId="0" fontId="16" fillId="0" borderId="12" xfId="2" applyFont="1" applyBorder="1" applyAlignment="1">
      <alignment horizontal="left" vertical="center" wrapText="1"/>
    </xf>
    <xf numFmtId="0" fontId="41" fillId="0" borderId="0" xfId="2" applyFont="1" applyAlignment="1">
      <alignment vertical="top"/>
    </xf>
    <xf numFmtId="0" fontId="41" fillId="0" borderId="0" xfId="2" applyFont="1" applyAlignment="1">
      <alignment horizontal="right" vertical="top"/>
    </xf>
    <xf numFmtId="0" fontId="41" fillId="0" borderId="0" xfId="2" applyFont="1" applyAlignment="1">
      <alignment horizontal="right" vertical="top" wrapText="1"/>
    </xf>
    <xf numFmtId="0" fontId="42" fillId="0" borderId="0" xfId="2" applyFont="1" applyAlignment="1">
      <alignment horizontal="right" vertical="top" wrapText="1"/>
    </xf>
    <xf numFmtId="0" fontId="42" fillId="0" borderId="0" xfId="2" applyFont="1" applyAlignment="1">
      <alignment vertical="top"/>
    </xf>
    <xf numFmtId="0" fontId="9" fillId="0" borderId="0" xfId="2" applyFont="1" applyAlignment="1">
      <alignment horizontal="right" vertical="center" wrapText="1"/>
    </xf>
    <xf numFmtId="0" fontId="11" fillId="0" borderId="6" xfId="2" applyFont="1" applyBorder="1" applyAlignment="1">
      <alignment horizontal="left" wrapText="1"/>
    </xf>
    <xf numFmtId="0" fontId="4" fillId="0" borderId="6" xfId="2" applyFont="1" applyBorder="1" applyAlignment="1">
      <alignment horizontal="left" wrapText="1"/>
    </xf>
    <xf numFmtId="0" fontId="7" fillId="0" borderId="5" xfId="2" applyFont="1" applyBorder="1" applyAlignment="1">
      <alignment horizontal="left" wrapText="1"/>
    </xf>
    <xf numFmtId="0" fontId="8" fillId="0" borderId="6" xfId="2" applyFont="1" applyBorder="1" applyAlignment="1">
      <alignment horizontal="left" vertical="center" wrapText="1" indent="2"/>
    </xf>
    <xf numFmtId="0" fontId="9" fillId="0" borderId="6" xfId="2" applyFont="1" applyBorder="1" applyAlignment="1">
      <alignment horizontal="right" wrapText="1"/>
    </xf>
    <xf numFmtId="0" fontId="16" fillId="0" borderId="8" xfId="2" applyFont="1" applyBorder="1" applyAlignment="1">
      <alignment horizontal="right" wrapText="1"/>
    </xf>
    <xf numFmtId="0" fontId="16" fillId="0" borderId="5" xfId="2" applyFont="1" applyBorder="1" applyAlignment="1">
      <alignment horizontal="right" wrapText="1"/>
    </xf>
    <xf numFmtId="0" fontId="9" fillId="0" borderId="0" xfId="2" applyFont="1" applyAlignment="1">
      <alignment vertical="center" wrapText="1"/>
    </xf>
    <xf numFmtId="1" fontId="9" fillId="0" borderId="0" xfId="2" applyNumberFormat="1" applyFont="1" applyAlignment="1">
      <alignment horizontal="right" vertical="center" wrapText="1"/>
    </xf>
    <xf numFmtId="1" fontId="9" fillId="0" borderId="6" xfId="2" applyNumberFormat="1" applyFont="1" applyBorder="1" applyAlignment="1">
      <alignment horizontal="right" vertical="center" wrapText="1"/>
    </xf>
    <xf numFmtId="164" fontId="9" fillId="0" borderId="6" xfId="2" applyNumberFormat="1" applyFont="1" applyBorder="1" applyAlignment="1">
      <alignment horizontal="right" vertical="center" wrapText="1"/>
    </xf>
    <xf numFmtId="164" fontId="9" fillId="0" borderId="0" xfId="2" applyNumberFormat="1" applyFont="1" applyAlignment="1">
      <alignment horizontal="right" vertical="center" wrapText="1"/>
    </xf>
    <xf numFmtId="0" fontId="9" fillId="0" borderId="6" xfId="2" applyFont="1" applyBorder="1" applyAlignment="1">
      <alignment horizontal="right" vertical="center" wrapText="1"/>
    </xf>
    <xf numFmtId="0" fontId="9" fillId="0" borderId="5" xfId="2" applyFont="1" applyBorder="1" applyAlignment="1">
      <alignment horizontal="right" vertical="center" wrapText="1"/>
    </xf>
    <xf numFmtId="3" fontId="9" fillId="0" borderId="6" xfId="2" applyNumberFormat="1" applyFont="1" applyBorder="1" applyAlignment="1">
      <alignment horizontal="right" vertical="center" wrapText="1"/>
    </xf>
    <xf numFmtId="2" fontId="9" fillId="0" borderId="0" xfId="2" applyNumberFormat="1" applyFont="1" applyAlignment="1">
      <alignment horizontal="right" vertical="center" wrapText="1"/>
    </xf>
    <xf numFmtId="0" fontId="45" fillId="0" borderId="0" xfId="0" applyFont="1" applyAlignment="1">
      <alignment horizontal="right" vertical="top"/>
    </xf>
    <xf numFmtId="0" fontId="8" fillId="0" borderId="6" xfId="2" applyFont="1" applyBorder="1" applyAlignment="1">
      <alignment horizontal="left" wrapText="1"/>
    </xf>
    <xf numFmtId="3" fontId="16" fillId="0" borderId="33" xfId="2" applyNumberFormat="1" applyFont="1" applyBorder="1" applyAlignment="1">
      <alignment horizontal="right" vertical="center" wrapText="1"/>
    </xf>
    <xf numFmtId="15" fontId="8" fillId="0" borderId="23" xfId="0" quotePrefix="1" applyNumberFormat="1" applyFont="1" applyBorder="1" applyAlignment="1">
      <alignment horizontal="center"/>
    </xf>
    <xf numFmtId="0" fontId="46" fillId="0" borderId="0" xfId="0" applyFont="1"/>
    <xf numFmtId="0" fontId="8" fillId="0" borderId="23" xfId="0" applyFont="1" applyBorder="1" applyAlignment="1">
      <alignment horizontal="center"/>
    </xf>
    <xf numFmtId="0" fontId="8" fillId="0" borderId="28" xfId="0" quotePrefix="1" applyFont="1" applyBorder="1" applyAlignment="1">
      <alignment horizontal="center"/>
    </xf>
    <xf numFmtId="15" fontId="8" fillId="0" borderId="24" xfId="0" quotePrefix="1" applyNumberFormat="1" applyFont="1" applyBorder="1" applyAlignment="1">
      <alignment horizontal="center"/>
    </xf>
    <xf numFmtId="0" fontId="46" fillId="0" borderId="0" xfId="0" applyFont="1" applyAlignment="1">
      <alignment horizontal="left" vertical="center" wrapText="1"/>
    </xf>
    <xf numFmtId="0" fontId="8" fillId="0" borderId="24" xfId="0" applyFont="1" applyBorder="1" applyAlignment="1">
      <alignment horizontal="center"/>
    </xf>
    <xf numFmtId="0" fontId="8" fillId="0" borderId="10" xfId="1" quotePrefix="1" applyFont="1" applyFill="1" applyBorder="1" applyAlignment="1">
      <alignment horizontal="center" vertical="center"/>
    </xf>
    <xf numFmtId="15" fontId="8" fillId="0" borderId="26" xfId="0" quotePrefix="1" applyNumberFormat="1" applyFont="1" applyBorder="1" applyAlignment="1">
      <alignment horizontal="center"/>
    </xf>
    <xf numFmtId="0" fontId="8" fillId="0" borderId="26" xfId="0" applyFont="1" applyBorder="1" applyAlignment="1">
      <alignment horizontal="center"/>
    </xf>
    <xf numFmtId="0" fontId="8" fillId="0" borderId="23" xfId="1" quotePrefix="1" applyFont="1" applyFill="1" applyBorder="1" applyAlignment="1">
      <alignment horizontal="center" vertical="center"/>
    </xf>
    <xf numFmtId="0" fontId="8" fillId="0" borderId="0" xfId="0" applyFont="1" applyAlignment="1">
      <alignment horizontal="left" vertical="center" wrapText="1"/>
    </xf>
    <xf numFmtId="0" fontId="8" fillId="0" borderId="23" xfId="1" applyFont="1" applyFill="1" applyBorder="1" applyAlignment="1">
      <alignment horizontal="center" vertical="center"/>
    </xf>
    <xf numFmtId="0" fontId="8" fillId="0" borderId="24" xfId="1" quotePrefix="1" applyFont="1" applyFill="1" applyBorder="1" applyAlignment="1">
      <alignment horizontal="center" vertical="center"/>
    </xf>
    <xf numFmtId="0" fontId="8" fillId="0" borderId="24" xfId="1" applyFont="1" applyFill="1" applyBorder="1" applyAlignment="1">
      <alignment horizontal="center" vertical="center"/>
    </xf>
    <xf numFmtId="16" fontId="8" fillId="0" borderId="26" xfId="1" quotePrefix="1" applyNumberFormat="1" applyFont="1" applyFill="1" applyBorder="1" applyAlignment="1">
      <alignment horizontal="center" vertical="center"/>
    </xf>
    <xf numFmtId="0" fontId="8" fillId="0" borderId="26" xfId="1" applyFont="1" applyFill="1" applyBorder="1" applyAlignment="1">
      <alignment horizontal="center" vertical="center"/>
    </xf>
    <xf numFmtId="0" fontId="8" fillId="0" borderId="26" xfId="1" quotePrefix="1" applyFont="1" applyFill="1" applyBorder="1" applyAlignment="1">
      <alignment horizontal="center" vertical="center"/>
    </xf>
    <xf numFmtId="164" fontId="8" fillId="0" borderId="23" xfId="1" applyNumberFormat="1" applyFont="1" applyFill="1" applyBorder="1" applyAlignment="1">
      <alignment horizontal="center" vertical="center"/>
    </xf>
    <xf numFmtId="164" fontId="8" fillId="0" borderId="26" xfId="1" applyNumberFormat="1" applyFont="1" applyFill="1" applyBorder="1" applyAlignment="1">
      <alignment horizontal="center" vertical="center"/>
    </xf>
    <xf numFmtId="0" fontId="8" fillId="0" borderId="24" xfId="1" applyNumberFormat="1" applyFont="1" applyFill="1" applyBorder="1" applyAlignment="1">
      <alignment horizontal="center" vertical="center"/>
    </xf>
    <xf numFmtId="164" fontId="8" fillId="0" borderId="24" xfId="1" applyNumberFormat="1" applyFont="1" applyFill="1" applyBorder="1" applyAlignment="1">
      <alignment horizontal="center" vertical="center"/>
    </xf>
    <xf numFmtId="0" fontId="11" fillId="0" borderId="24" xfId="0" applyFont="1" applyBorder="1" applyAlignment="1">
      <alignment horizontal="center" vertical="center" wrapText="1"/>
    </xf>
    <xf numFmtId="15" fontId="8" fillId="0" borderId="28" xfId="0" quotePrefix="1" applyNumberFormat="1" applyFont="1" applyBorder="1" applyAlignment="1">
      <alignment horizontal="center"/>
    </xf>
    <xf numFmtId="0" fontId="8" fillId="0" borderId="28" xfId="0" applyFont="1" applyBorder="1" applyAlignment="1">
      <alignment horizontal="center"/>
    </xf>
    <xf numFmtId="15" fontId="8" fillId="0" borderId="10" xfId="0" quotePrefix="1" applyNumberFormat="1"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0" fontId="8" fillId="0" borderId="10" xfId="0" applyFont="1" applyBorder="1" applyAlignment="1">
      <alignment horizontal="center"/>
    </xf>
    <xf numFmtId="15" fontId="8" fillId="0" borderId="29" xfId="0" quotePrefix="1" applyNumberFormat="1" applyFont="1" applyBorder="1" applyAlignment="1">
      <alignment horizontal="center"/>
    </xf>
    <xf numFmtId="15" fontId="8" fillId="0" borderId="0" xfId="0" quotePrefix="1" applyNumberFormat="1" applyFont="1" applyAlignment="1">
      <alignment horizontal="center"/>
    </xf>
    <xf numFmtId="0" fontId="8" fillId="0" borderId="28" xfId="1" quotePrefix="1" applyFont="1" applyFill="1" applyBorder="1" applyAlignment="1">
      <alignment horizontal="center" vertical="center"/>
    </xf>
    <xf numFmtId="0" fontId="8" fillId="0" borderId="28" xfId="1" applyFont="1" applyFill="1" applyBorder="1" applyAlignment="1">
      <alignment horizontal="center" vertical="center"/>
    </xf>
    <xf numFmtId="0" fontId="8" fillId="0" borderId="29" xfId="1" quotePrefix="1" applyFont="1" applyFill="1" applyBorder="1" applyAlignment="1">
      <alignment horizontal="center" vertical="center"/>
    </xf>
    <xf numFmtId="0" fontId="8" fillId="0" borderId="10" xfId="1" applyFont="1" applyFill="1" applyBorder="1" applyAlignment="1">
      <alignment horizontal="center" vertical="center"/>
    </xf>
    <xf numFmtId="0" fontId="8" fillId="0" borderId="12"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quotePrefix="1" applyFont="1" applyFill="1" applyBorder="1" applyAlignment="1">
      <alignment horizontal="center" vertical="center"/>
    </xf>
    <xf numFmtId="16" fontId="8" fillId="0" borderId="0" xfId="1" quotePrefix="1" applyNumberFormat="1" applyFont="1" applyFill="1" applyBorder="1" applyAlignment="1">
      <alignment horizontal="center" vertical="center"/>
    </xf>
    <xf numFmtId="0" fontId="8" fillId="0" borderId="12" xfId="1" applyFont="1" applyFill="1" applyBorder="1" applyAlignment="1">
      <alignment horizontal="center" vertical="center"/>
    </xf>
    <xf numFmtId="164" fontId="8" fillId="0" borderId="28" xfId="1" applyNumberFormat="1" applyFont="1" applyFill="1" applyBorder="1" applyAlignment="1">
      <alignment horizontal="center" vertical="center"/>
    </xf>
    <xf numFmtId="164" fontId="8" fillId="0" borderId="0" xfId="1" applyNumberFormat="1" applyFont="1" applyFill="1" applyBorder="1" applyAlignment="1">
      <alignment horizontal="center" vertical="center"/>
    </xf>
    <xf numFmtId="0" fontId="8" fillId="0" borderId="3" xfId="1" applyNumberFormat="1" applyFont="1" applyFill="1" applyBorder="1" applyAlignment="1">
      <alignment horizontal="center" vertical="center"/>
    </xf>
    <xf numFmtId="0" fontId="8" fillId="0" borderId="30" xfId="1" applyNumberFormat="1" applyFont="1" applyFill="1" applyBorder="1" applyAlignment="1">
      <alignment horizontal="center" vertical="center"/>
    </xf>
    <xf numFmtId="0" fontId="8" fillId="0" borderId="10" xfId="1" applyNumberFormat="1" applyFont="1" applyFill="1" applyBorder="1" applyAlignment="1">
      <alignment horizontal="center" vertical="center"/>
    </xf>
    <xf numFmtId="0" fontId="8" fillId="0" borderId="31" xfId="1" applyFont="1" applyFill="1" applyBorder="1" applyAlignment="1">
      <alignment horizontal="center" vertical="center"/>
    </xf>
    <xf numFmtId="164" fontId="8" fillId="0" borderId="10" xfId="1" applyNumberFormat="1" applyFont="1" applyFill="1" applyBorder="1" applyAlignment="1">
      <alignment horizontal="center" vertical="center"/>
    </xf>
    <xf numFmtId="0" fontId="8" fillId="0" borderId="10" xfId="0" applyFont="1" applyBorder="1" applyAlignment="1">
      <alignment horizontal="center" vertical="center" wrapText="1"/>
    </xf>
    <xf numFmtId="0" fontId="46" fillId="0" borderId="0" xfId="0" applyFont="1" applyAlignment="1">
      <alignment horizontal="center"/>
    </xf>
    <xf numFmtId="0" fontId="48" fillId="0" borderId="0" xfId="2" applyFont="1" applyAlignment="1">
      <alignment horizontal="left" vertical="center"/>
    </xf>
    <xf numFmtId="9" fontId="8" fillId="0" borderId="6" xfId="2" applyNumberFormat="1" applyFont="1" applyBorder="1" applyAlignment="1">
      <alignment horizontal="right" vertical="center" wrapText="1"/>
    </xf>
    <xf numFmtId="0" fontId="49" fillId="0" borderId="0" xfId="2" applyFont="1" applyAlignment="1">
      <alignment horizontal="left" vertical="center"/>
    </xf>
    <xf numFmtId="1" fontId="8" fillId="0" borderId="12" xfId="2" applyNumberFormat="1" applyFont="1" applyBorder="1" applyAlignment="1">
      <alignment horizontal="right" shrinkToFit="1"/>
    </xf>
    <xf numFmtId="1" fontId="8" fillId="0" borderId="5" xfId="2" applyNumberFormat="1" applyFont="1" applyBorder="1" applyAlignment="1">
      <alignment horizontal="right" vertical="center" shrinkToFit="1"/>
    </xf>
    <xf numFmtId="1" fontId="8" fillId="0" borderId="5" xfId="2" applyNumberFormat="1" applyFont="1" applyBorder="1" applyAlignment="1">
      <alignment horizontal="right" vertical="center" wrapText="1"/>
    </xf>
    <xf numFmtId="164" fontId="8" fillId="0" borderId="5" xfId="2" applyNumberFormat="1" applyFont="1" applyBorder="1" applyAlignment="1">
      <alignment horizontal="right" vertical="center" wrapText="1"/>
    </xf>
    <xf numFmtId="165" fontId="8" fillId="0" borderId="5" xfId="2" applyNumberFormat="1" applyFont="1" applyBorder="1" applyAlignment="1">
      <alignment horizontal="right" vertical="center" wrapText="1"/>
    </xf>
    <xf numFmtId="3" fontId="8" fillId="0" borderId="5" xfId="2" applyNumberFormat="1" applyFont="1" applyBorder="1" applyAlignment="1">
      <alignment horizontal="right" vertical="center" shrinkToFit="1"/>
    </xf>
    <xf numFmtId="3" fontId="8" fillId="0" borderId="5" xfId="2" applyNumberFormat="1" applyFont="1" applyBorder="1" applyAlignment="1">
      <alignment horizontal="right" vertical="center" wrapText="1"/>
    </xf>
    <xf numFmtId="1" fontId="8" fillId="0" borderId="5" xfId="2" applyNumberFormat="1" applyFont="1" applyBorder="1" applyAlignment="1">
      <alignment horizontal="right" shrinkToFit="1"/>
    </xf>
    <xf numFmtId="2" fontId="8" fillId="0" borderId="5" xfId="2" applyNumberFormat="1" applyFont="1" applyBorder="1" applyAlignment="1">
      <alignment horizontal="right" vertical="center" wrapText="1"/>
    </xf>
    <xf numFmtId="0" fontId="8" fillId="0" borderId="0" xfId="2" applyFont="1" applyAlignment="1">
      <alignment vertical="center" wrapText="1"/>
    </xf>
    <xf numFmtId="0" fontId="49" fillId="0" borderId="5" xfId="2" applyFont="1" applyBorder="1" applyAlignment="1">
      <alignment horizontal="left" vertical="center" wrapText="1"/>
    </xf>
    <xf numFmtId="0" fontId="49" fillId="0" borderId="0" xfId="2" applyFont="1" applyAlignment="1">
      <alignment horizontal="left" vertical="center" wrapText="1"/>
    </xf>
    <xf numFmtId="4" fontId="8" fillId="0" borderId="5" xfId="2" applyNumberFormat="1" applyFont="1" applyBorder="1" applyAlignment="1">
      <alignment horizontal="right" vertical="center" wrapText="1"/>
    </xf>
    <xf numFmtId="164" fontId="8" fillId="0" borderId="5" xfId="2" applyNumberFormat="1" applyFont="1" applyBorder="1" applyAlignment="1">
      <alignment horizontal="right" vertical="center" shrinkToFit="1"/>
    </xf>
    <xf numFmtId="164" fontId="8" fillId="0" borderId="3" xfId="2" applyNumberFormat="1" applyFont="1" applyBorder="1" applyAlignment="1">
      <alignment horizontal="right" vertical="center" wrapText="1"/>
    </xf>
    <xf numFmtId="165" fontId="14" fillId="3" borderId="5" xfId="2" applyNumberFormat="1" applyFont="1" applyFill="1" applyBorder="1" applyAlignment="1">
      <alignment horizontal="right" shrinkToFit="1"/>
    </xf>
    <xf numFmtId="1" fontId="14" fillId="0" borderId="5" xfId="2" applyNumberFormat="1" applyFont="1" applyBorder="1" applyAlignment="1">
      <alignment horizontal="right" vertical="center" wrapText="1"/>
    </xf>
    <xf numFmtId="165" fontId="9" fillId="0" borderId="6" xfId="2" applyNumberFormat="1" applyFont="1" applyBorder="1" applyAlignment="1">
      <alignment horizontal="right" vertical="center" shrinkToFit="1"/>
    </xf>
    <xf numFmtId="165" fontId="9" fillId="0" borderId="0" xfId="2" applyNumberFormat="1" applyFont="1" applyAlignment="1">
      <alignment horizontal="right" vertical="center" wrapText="1"/>
    </xf>
    <xf numFmtId="164" fontId="14" fillId="0" borderId="0" xfId="2" applyNumberFormat="1" applyFont="1" applyAlignment="1">
      <alignment horizontal="right" vertical="center" shrinkToFit="1"/>
    </xf>
    <xf numFmtId="0" fontId="46" fillId="0" borderId="0" xfId="0" applyFont="1" applyAlignment="1">
      <alignment horizontal="center" vertical="center" wrapText="1"/>
    </xf>
    <xf numFmtId="0" fontId="46" fillId="0" borderId="0" xfId="0" quotePrefix="1" applyFont="1" applyAlignment="1">
      <alignment horizontal="center"/>
    </xf>
    <xf numFmtId="15" fontId="46" fillId="0" borderId="0" xfId="0" quotePrefix="1" applyNumberFormat="1" applyFont="1" applyAlignment="1">
      <alignment horizontal="center"/>
    </xf>
    <xf numFmtId="0" fontId="50" fillId="0" borderId="0" xfId="0" applyFont="1" applyAlignment="1">
      <alignment vertical="top"/>
    </xf>
    <xf numFmtId="0" fontId="47" fillId="0" borderId="0" xfId="0" applyFont="1"/>
    <xf numFmtId="0" fontId="47" fillId="0" borderId="0" xfId="0" applyFont="1" applyAlignment="1">
      <alignment horizontal="center"/>
    </xf>
    <xf numFmtId="0" fontId="8" fillId="0" borderId="12" xfId="0" applyFont="1" applyBorder="1" applyAlignment="1">
      <alignment horizontal="left" vertical="center" wrapText="1"/>
    </xf>
    <xf numFmtId="0" fontId="8" fillId="0" borderId="10" xfId="0" applyFont="1" applyBorder="1"/>
    <xf numFmtId="0" fontId="8" fillId="0" borderId="10" xfId="0" applyFont="1" applyBorder="1" applyAlignment="1">
      <alignment horizontal="left" vertical="center" wrapText="1"/>
    </xf>
    <xf numFmtId="0" fontId="8" fillId="0" borderId="28" xfId="0" applyFont="1" applyBorder="1"/>
    <xf numFmtId="0" fontId="8" fillId="0" borderId="26" xfId="0" applyFont="1" applyBorder="1" applyAlignment="1">
      <alignment horizontal="left" vertical="center" wrapText="1"/>
    </xf>
    <xf numFmtId="0" fontId="8" fillId="0" borderId="24" xfId="0" applyFont="1" applyBorder="1"/>
    <xf numFmtId="0" fontId="8" fillId="0" borderId="24" xfId="0" applyFont="1" applyBorder="1" applyAlignment="1">
      <alignment horizontal="left" vertical="center" wrapText="1"/>
    </xf>
    <xf numFmtId="0" fontId="8" fillId="0" borderId="23" xfId="0" applyFont="1" applyBorder="1"/>
    <xf numFmtId="0" fontId="8" fillId="0" borderId="10" xfId="0" quotePrefix="1" applyFont="1" applyBorder="1" applyAlignment="1">
      <alignment horizontal="center"/>
    </xf>
    <xf numFmtId="0" fontId="8" fillId="0" borderId="40" xfId="1" quotePrefix="1" applyFont="1" applyFill="1" applyBorder="1" applyAlignment="1">
      <alignment horizontal="center" vertical="center"/>
    </xf>
    <xf numFmtId="0" fontId="8" fillId="0" borderId="39" xfId="0" applyFont="1" applyBorder="1" applyAlignment="1">
      <alignment horizontal="center"/>
    </xf>
    <xf numFmtId="0" fontId="11" fillId="0" borderId="0" xfId="0" applyFont="1" applyAlignment="1">
      <alignment horizontal="left" vertical="center" wrapText="1"/>
    </xf>
    <xf numFmtId="0" fontId="8" fillId="0" borderId="28" xfId="0" applyFont="1" applyBorder="1" applyAlignment="1">
      <alignment horizontal="left" vertical="center" wrapText="1"/>
    </xf>
    <xf numFmtId="0" fontId="11" fillId="0" borderId="26" xfId="0" applyFont="1" applyBorder="1" applyAlignment="1">
      <alignment horizontal="left" vertical="center" wrapText="1"/>
    </xf>
    <xf numFmtId="0" fontId="8" fillId="0" borderId="23" xfId="0" applyFont="1" applyBorder="1" applyAlignment="1">
      <alignment horizontal="left" vertical="center" wrapText="1"/>
    </xf>
    <xf numFmtId="2" fontId="14" fillId="0" borderId="5" xfId="2" applyNumberFormat="1" applyFont="1" applyBorder="1" applyAlignment="1">
      <alignment horizontal="right" vertical="center" shrinkToFit="1"/>
    </xf>
    <xf numFmtId="164" fontId="9" fillId="0" borderId="5" xfId="2" applyNumberFormat="1" applyFont="1" applyBorder="1" applyAlignment="1">
      <alignment horizontal="left" vertical="center" wrapText="1"/>
    </xf>
    <xf numFmtId="0" fontId="8" fillId="0" borderId="0" xfId="2" applyFont="1" applyAlignment="1">
      <alignment horizontal="left" vertical="center" wrapText="1" indent="1"/>
    </xf>
    <xf numFmtId="1" fontId="8" fillId="0" borderId="0" xfId="2" applyNumberFormat="1" applyFont="1" applyAlignment="1">
      <alignment horizontal="right" vertical="center" shrinkToFit="1"/>
    </xf>
    <xf numFmtId="1" fontId="14" fillId="0" borderId="0" xfId="2" applyNumberFormat="1" applyFont="1" applyAlignment="1">
      <alignment horizontal="right" vertical="center" shrinkToFit="1"/>
    </xf>
    <xf numFmtId="165" fontId="14" fillId="0" borderId="5" xfId="2" applyNumberFormat="1" applyFont="1" applyBorder="1" applyAlignment="1">
      <alignment horizontal="right" vertical="center" shrinkToFit="1"/>
    </xf>
    <xf numFmtId="167" fontId="14" fillId="0" borderId="5" xfId="3" applyNumberFormat="1" applyFont="1" applyBorder="1" applyAlignment="1">
      <alignment horizontal="right" vertical="center" shrinkToFit="1"/>
    </xf>
    <xf numFmtId="0" fontId="9" fillId="0" borderId="24" xfId="1" quotePrefix="1" applyFont="1" applyFill="1" applyBorder="1" applyAlignment="1">
      <alignment horizontal="center" vertical="center"/>
    </xf>
    <xf numFmtId="0" fontId="9" fillId="0" borderId="28" xfId="1" applyFont="1" applyFill="1" applyBorder="1" applyAlignment="1">
      <alignment horizontal="center" vertical="center"/>
    </xf>
    <xf numFmtId="0" fontId="9" fillId="0" borderId="23" xfId="1" applyFont="1" applyFill="1" applyBorder="1" applyAlignment="1">
      <alignment horizontal="center" vertical="center"/>
    </xf>
    <xf numFmtId="164" fontId="9" fillId="0" borderId="23" xfId="1" applyNumberFormat="1" applyFont="1" applyFill="1" applyBorder="1" applyAlignment="1">
      <alignment horizontal="center" vertical="center"/>
    </xf>
    <xf numFmtId="0" fontId="16" fillId="0" borderId="6" xfId="2" applyFont="1" applyBorder="1" applyAlignment="1">
      <alignment horizontal="left" vertical="center" wrapText="1"/>
    </xf>
    <xf numFmtId="164" fontId="14" fillId="0" borderId="0" xfId="2" applyNumberFormat="1" applyFont="1" applyAlignment="1">
      <alignment horizontal="right" vertical="center" wrapText="1"/>
    </xf>
    <xf numFmtId="4" fontId="8" fillId="0" borderId="0" xfId="2" applyNumberFormat="1" applyFont="1" applyAlignment="1">
      <alignment horizontal="right" vertical="center" wrapText="1"/>
    </xf>
    <xf numFmtId="4" fontId="14" fillId="0" borderId="0" xfId="2" applyNumberFormat="1" applyFont="1" applyAlignment="1">
      <alignment horizontal="right" vertical="center" wrapText="1"/>
    </xf>
    <xf numFmtId="0" fontId="8" fillId="3" borderId="6" xfId="2" applyFont="1" applyFill="1" applyBorder="1" applyAlignment="1">
      <alignment horizontal="left" vertical="center" wrapText="1"/>
    </xf>
    <xf numFmtId="0" fontId="8" fillId="3" borderId="6" xfId="2" applyFont="1" applyFill="1" applyBorder="1" applyAlignment="1">
      <alignment horizontal="left" vertical="center" wrapText="1" indent="1"/>
    </xf>
    <xf numFmtId="164" fontId="14" fillId="4" borderId="5" xfId="2" applyNumberFormat="1" applyFont="1" applyFill="1" applyBorder="1" applyAlignment="1">
      <alignment horizontal="right" vertical="center" shrinkToFit="1"/>
    </xf>
    <xf numFmtId="0" fontId="40" fillId="0" borderId="42" xfId="4" applyFont="1" applyBorder="1" applyAlignment="1">
      <alignment vertical="center"/>
    </xf>
    <xf numFmtId="0" fontId="57" fillId="0" borderId="24" xfId="4" applyBorder="1" applyAlignment="1">
      <alignment vertical="center" wrapText="1"/>
    </xf>
    <xf numFmtId="0" fontId="57" fillId="0" borderId="43" xfId="4" applyBorder="1" applyAlignment="1">
      <alignment vertical="center"/>
    </xf>
    <xf numFmtId="0" fontId="57" fillId="0" borderId="0" xfId="4" applyAlignment="1">
      <alignment vertical="center"/>
    </xf>
    <xf numFmtId="0" fontId="40" fillId="0" borderId="44" xfId="4" applyFont="1" applyBorder="1" applyAlignment="1">
      <alignment horizontal="center" vertical="center" wrapText="1"/>
    </xf>
    <xf numFmtId="0" fontId="58" fillId="0" borderId="44" xfId="4" applyFont="1" applyBorder="1" applyAlignment="1">
      <alignment horizontal="center" vertical="center" wrapText="1"/>
    </xf>
    <xf numFmtId="0" fontId="57" fillId="0" borderId="0" xfId="4"/>
    <xf numFmtId="0" fontId="57" fillId="0" borderId="44" xfId="4" applyBorder="1" applyAlignment="1">
      <alignment vertical="top" wrapText="1"/>
    </xf>
    <xf numFmtId="0" fontId="59" fillId="0" borderId="44" xfId="4" applyFont="1" applyBorder="1" applyAlignment="1">
      <alignment horizontal="center" vertical="center" wrapText="1"/>
    </xf>
    <xf numFmtId="164" fontId="57" fillId="0" borderId="0" xfId="4" applyNumberFormat="1" applyAlignment="1">
      <alignment vertical="center"/>
    </xf>
    <xf numFmtId="0" fontId="40" fillId="0" borderId="44" xfId="4" applyFont="1" applyBorder="1" applyAlignment="1">
      <alignment vertical="top" wrapText="1"/>
    </xf>
    <xf numFmtId="0" fontId="57" fillId="0" borderId="24" xfId="4" applyBorder="1" applyAlignment="1">
      <alignment vertical="top" wrapText="1"/>
    </xf>
    <xf numFmtId="0" fontId="59" fillId="0" borderId="43" xfId="4" applyFont="1" applyBorder="1" applyAlignment="1">
      <alignment horizontal="center" vertical="center" wrapText="1"/>
    </xf>
    <xf numFmtId="0" fontId="57" fillId="0" borderId="0" xfId="4" applyAlignment="1">
      <alignment horizontal="center" vertical="center" wrapText="1"/>
    </xf>
    <xf numFmtId="9" fontId="59" fillId="0" borderId="44" xfId="4" applyNumberFormat="1" applyFont="1" applyBorder="1" applyAlignment="1">
      <alignment horizontal="center" vertical="center" wrapText="1"/>
    </xf>
    <xf numFmtId="9" fontId="57" fillId="0" borderId="0" xfId="4" applyNumberFormat="1" applyAlignment="1">
      <alignment vertical="center"/>
    </xf>
    <xf numFmtId="0" fontId="60" fillId="0" borderId="44" xfId="4" applyFont="1" applyBorder="1" applyAlignment="1">
      <alignment vertical="top" wrapText="1"/>
    </xf>
    <xf numFmtId="0" fontId="40" fillId="0" borderId="0" xfId="4" applyFont="1" applyAlignment="1">
      <alignment vertical="top" wrapText="1"/>
    </xf>
    <xf numFmtId="0" fontId="57" fillId="0" borderId="0" xfId="4" applyAlignment="1">
      <alignment vertical="top" wrapText="1"/>
    </xf>
    <xf numFmtId="0" fontId="57" fillId="0" borderId="0" xfId="4" applyAlignment="1">
      <alignment horizontal="center" wrapText="1"/>
    </xf>
    <xf numFmtId="0" fontId="43" fillId="0" borderId="0" xfId="2" applyFont="1" applyAlignment="1">
      <alignment horizontal="right" vertical="top"/>
    </xf>
    <xf numFmtId="9" fontId="9" fillId="0" borderId="6" xfId="2" applyNumberFormat="1" applyFont="1" applyBorder="1" applyAlignment="1">
      <alignment horizontal="right" vertical="center" shrinkToFit="1"/>
    </xf>
    <xf numFmtId="9" fontId="9" fillId="0" borderId="0" xfId="2" applyNumberFormat="1" applyFont="1" applyAlignment="1">
      <alignment horizontal="right" vertical="center" shrinkToFit="1"/>
    </xf>
    <xf numFmtId="9" fontId="4" fillId="0" borderId="0" xfId="2" applyNumberFormat="1" applyFont="1" applyAlignment="1">
      <alignment horizontal="left" vertical="center" wrapText="1"/>
    </xf>
    <xf numFmtId="9" fontId="7" fillId="0" borderId="5" xfId="2" applyNumberFormat="1" applyFont="1" applyBorder="1" applyAlignment="1">
      <alignment horizontal="right" vertical="center" shrinkToFit="1"/>
    </xf>
    <xf numFmtId="164" fontId="14" fillId="0" borderId="18" xfId="2" applyNumberFormat="1" applyFont="1" applyBorder="1" applyAlignment="1">
      <alignment horizontal="right" vertical="center"/>
    </xf>
    <xf numFmtId="164" fontId="16" fillId="0" borderId="16" xfId="2" applyNumberFormat="1" applyFont="1" applyBorder="1" applyAlignment="1">
      <alignment horizontal="right" vertical="center"/>
    </xf>
    <xf numFmtId="0" fontId="16" fillId="0" borderId="16" xfId="2" applyFont="1" applyBorder="1" applyAlignment="1">
      <alignment horizontal="right" vertical="center"/>
    </xf>
    <xf numFmtId="165" fontId="14" fillId="0" borderId="18" xfId="2" applyNumberFormat="1" applyFont="1" applyBorder="1" applyAlignment="1">
      <alignment horizontal="right" vertical="center"/>
    </xf>
    <xf numFmtId="165" fontId="16" fillId="0" borderId="16" xfId="2" applyNumberFormat="1" applyFont="1" applyBorder="1" applyAlignment="1">
      <alignment horizontal="right" vertical="center"/>
    </xf>
    <xf numFmtId="165" fontId="14" fillId="0" borderId="15" xfId="2" applyNumberFormat="1" applyFont="1" applyBorder="1" applyAlignment="1">
      <alignment horizontal="right" vertical="center"/>
    </xf>
    <xf numFmtId="165" fontId="16" fillId="0" borderId="15" xfId="2" applyNumberFormat="1" applyFont="1" applyBorder="1" applyAlignment="1">
      <alignment horizontal="right" vertical="center"/>
    </xf>
    <xf numFmtId="0" fontId="25" fillId="0" borderId="22" xfId="2" applyFont="1" applyBorder="1" applyAlignment="1">
      <alignment horizontal="right" vertical="center"/>
    </xf>
    <xf numFmtId="165" fontId="16" fillId="0" borderId="20" xfId="2" applyNumberFormat="1" applyFont="1" applyBorder="1" applyAlignment="1">
      <alignment horizontal="right" vertical="center"/>
    </xf>
    <xf numFmtId="1" fontId="16" fillId="0" borderId="0" xfId="2" applyNumberFormat="1" applyFont="1" applyAlignment="1">
      <alignment horizontal="right" wrapText="1" shrinkToFit="1"/>
    </xf>
    <xf numFmtId="0" fontId="40" fillId="0" borderId="0" xfId="0" applyFont="1" applyAlignment="1">
      <alignment horizontal="right" vertical="center"/>
    </xf>
    <xf numFmtId="0" fontId="11" fillId="0" borderId="7" xfId="2" applyFont="1" applyBorder="1" applyAlignment="1">
      <alignment horizontal="left" vertical="top" wrapText="1"/>
    </xf>
    <xf numFmtId="0" fontId="11" fillId="0" borderId="6" xfId="2" applyFont="1" applyBorder="1" applyAlignment="1">
      <alignment horizontal="left" vertical="top" wrapText="1"/>
    </xf>
    <xf numFmtId="3" fontId="31" fillId="0" borderId="6" xfId="2" applyNumberFormat="1" applyFont="1" applyBorder="1" applyAlignment="1">
      <alignment horizontal="right" vertical="center" wrapText="1"/>
    </xf>
    <xf numFmtId="3" fontId="11" fillId="0" borderId="0" xfId="2" applyNumberFormat="1" applyFont="1" applyAlignment="1">
      <alignment horizontal="right" vertical="center" wrapText="1"/>
    </xf>
    <xf numFmtId="3" fontId="44" fillId="0" borderId="0" xfId="2" applyNumberFormat="1" applyFont="1" applyAlignment="1">
      <alignment horizontal="right" vertical="center" wrapText="1"/>
    </xf>
    <xf numFmtId="9" fontId="16" fillId="0" borderId="5" xfId="2" applyNumberFormat="1" applyFont="1" applyBorder="1" applyAlignment="1">
      <alignment horizontal="right" vertical="center" shrinkToFit="1"/>
    </xf>
    <xf numFmtId="3" fontId="63" fillId="0" borderId="0" xfId="2" applyNumberFormat="1" applyFont="1" applyAlignment="1">
      <alignment horizontal="right" vertical="center" wrapText="1"/>
    </xf>
    <xf numFmtId="3" fontId="16" fillId="0" borderId="5" xfId="2" applyNumberFormat="1" applyFont="1" applyBorder="1" applyAlignment="1">
      <alignment horizontal="right" vertical="center" wrapText="1"/>
    </xf>
    <xf numFmtId="3" fontId="24" fillId="0" borderId="0" xfId="2" applyNumberFormat="1" applyFont="1" applyAlignment="1">
      <alignment horizontal="right" vertical="center" wrapText="1"/>
    </xf>
    <xf numFmtId="0" fontId="64" fillId="0" borderId="0" xfId="2" applyFont="1" applyAlignment="1">
      <alignment horizontal="left" vertical="top"/>
    </xf>
    <xf numFmtId="3" fontId="31" fillId="0" borderId="7" xfId="2" applyNumberFormat="1" applyFont="1" applyBorder="1" applyAlignment="1">
      <alignment horizontal="right" vertical="center" shrinkToFit="1"/>
    </xf>
    <xf numFmtId="3" fontId="16" fillId="0" borderId="8" xfId="2" applyNumberFormat="1" applyFont="1" applyBorder="1" applyAlignment="1">
      <alignment horizontal="right" vertical="center" shrinkToFit="1"/>
    </xf>
    <xf numFmtId="9" fontId="16" fillId="0" borderId="8" xfId="2" applyNumberFormat="1" applyFont="1" applyBorder="1" applyAlignment="1">
      <alignment horizontal="right" vertical="center" shrinkToFit="1"/>
    </xf>
    <xf numFmtId="9" fontId="16" fillId="0" borderId="5" xfId="2" applyNumberFormat="1" applyFont="1" applyBorder="1" applyAlignment="1">
      <alignment horizontal="right" vertical="center" wrapText="1"/>
    </xf>
    <xf numFmtId="9" fontId="8" fillId="0" borderId="0" xfId="2" applyNumberFormat="1" applyFont="1" applyAlignment="1">
      <alignment horizontal="right" wrapText="1"/>
    </xf>
    <xf numFmtId="0" fontId="42" fillId="3" borderId="0" xfId="2" applyFont="1" applyFill="1" applyAlignment="1">
      <alignment horizontal="right" vertical="top" wrapText="1"/>
    </xf>
    <xf numFmtId="0" fontId="11" fillId="0" borderId="48" xfId="2" applyFont="1" applyBorder="1" applyAlignment="1">
      <alignment horizontal="left" vertical="center" wrapText="1"/>
    </xf>
    <xf numFmtId="0" fontId="9" fillId="0" borderId="48" xfId="2" applyFont="1" applyBorder="1" applyAlignment="1">
      <alignment horizontal="right" vertical="center" wrapText="1"/>
    </xf>
    <xf numFmtId="0" fontId="8" fillId="0" borderId="48" xfId="2" applyFont="1" applyBorder="1" applyAlignment="1">
      <alignment horizontal="right" vertical="center" wrapText="1"/>
    </xf>
    <xf numFmtId="0" fontId="9" fillId="0" borderId="24" xfId="2" applyFont="1" applyBorder="1" applyAlignment="1">
      <alignment horizontal="right" vertical="center" wrapText="1"/>
    </xf>
    <xf numFmtId="0" fontId="8" fillId="0" borderId="24" xfId="2" applyFont="1" applyBorder="1" applyAlignment="1">
      <alignment horizontal="right" vertical="center" wrapText="1"/>
    </xf>
    <xf numFmtId="0" fontId="13" fillId="0" borderId="9" xfId="2" applyFont="1" applyBorder="1" applyAlignment="1">
      <alignment horizontal="left" wrapText="1"/>
    </xf>
    <xf numFmtId="0" fontId="43" fillId="0" borderId="0" xfId="2" applyFont="1" applyAlignment="1">
      <alignment horizontal="right" vertical="top"/>
    </xf>
    <xf numFmtId="0" fontId="6" fillId="0" borderId="0" xfId="2" applyFont="1" applyAlignment="1">
      <alignment horizontal="left" vertical="top" wrapText="1"/>
    </xf>
    <xf numFmtId="0" fontId="5" fillId="0" borderId="0" xfId="2" applyFont="1" applyAlignment="1">
      <alignment horizontal="left" vertical="top" wrapText="1"/>
    </xf>
    <xf numFmtId="0" fontId="0" fillId="0" borderId="0" xfId="0" applyAlignment="1">
      <alignment horizontal="left" vertical="top" wrapText="1"/>
    </xf>
    <xf numFmtId="49" fontId="5" fillId="0" borderId="0" xfId="2" applyNumberFormat="1" applyFont="1" applyAlignment="1">
      <alignment horizontal="left" vertical="top" wrapText="1"/>
    </xf>
    <xf numFmtId="0" fontId="13" fillId="0" borderId="14" xfId="2" applyFont="1" applyBorder="1" applyAlignment="1">
      <alignment horizontal="left" wrapText="1"/>
    </xf>
    <xf numFmtId="49" fontId="8" fillId="0" borderId="7" xfId="2" applyNumberFormat="1" applyFont="1" applyBorder="1" applyAlignment="1">
      <alignment horizontal="right" wrapText="1"/>
    </xf>
    <xf numFmtId="49" fontId="9" fillId="0" borderId="7" xfId="2" applyNumberFormat="1" applyFont="1" applyBorder="1" applyAlignment="1">
      <alignment horizontal="right" wrapText="1"/>
    </xf>
    <xf numFmtId="49" fontId="9" fillId="0" borderId="7" xfId="2" applyNumberFormat="1" applyFont="1" applyBorder="1" applyAlignment="1">
      <alignment horizontal="right"/>
    </xf>
    <xf numFmtId="49" fontId="13" fillId="0" borderId="27" xfId="2" applyNumberFormat="1" applyFont="1" applyBorder="1" applyAlignment="1">
      <alignment horizontal="left" wrapText="1"/>
    </xf>
    <xf numFmtId="49" fontId="28" fillId="0" borderId="27" xfId="2" applyNumberFormat="1" applyFont="1" applyBorder="1" applyAlignment="1">
      <alignment horizontal="left" wrapText="1"/>
    </xf>
    <xf numFmtId="0" fontId="5" fillId="0" borderId="0" xfId="2" applyFont="1" applyAlignment="1">
      <alignment horizontal="left" vertical="center"/>
    </xf>
    <xf numFmtId="0" fontId="0" fillId="0" borderId="0" xfId="0" applyAlignment="1">
      <alignment horizontal="left" vertical="center"/>
    </xf>
    <xf numFmtId="0" fontId="34" fillId="0" borderId="0" xfId="2" applyFont="1" applyAlignment="1">
      <alignment horizontal="left" vertical="center"/>
    </xf>
    <xf numFmtId="0" fontId="57" fillId="0" borderId="0" xfId="0" applyFont="1" applyAlignment="1">
      <alignment horizontal="left" vertical="center"/>
    </xf>
    <xf numFmtId="49" fontId="28" fillId="0" borderId="27" xfId="2" applyNumberFormat="1" applyFont="1" applyBorder="1" applyAlignment="1">
      <alignment horizontal="left" vertical="top"/>
    </xf>
    <xf numFmtId="0" fontId="34" fillId="0" borderId="0" xfId="2" applyFont="1" applyAlignment="1">
      <alignment horizontal="left" vertical="center" wrapText="1"/>
    </xf>
    <xf numFmtId="0" fontId="65" fillId="0" borderId="0" xfId="2" applyFont="1" applyAlignment="1">
      <alignment horizontal="left" vertical="center" wrapText="1"/>
    </xf>
    <xf numFmtId="0" fontId="65" fillId="0" borderId="0" xfId="2" applyFont="1" applyAlignment="1">
      <alignment horizontal="left" vertical="center"/>
    </xf>
    <xf numFmtId="0" fontId="9" fillId="0" borderId="0" xfId="2" applyFont="1" applyAlignment="1">
      <alignment horizontal="right" vertical="center" wrapText="1"/>
    </xf>
    <xf numFmtId="0" fontId="23" fillId="0" borderId="9" xfId="2" applyFont="1" applyBorder="1" applyAlignment="1">
      <alignment horizontal="left"/>
    </xf>
    <xf numFmtId="0" fontId="4" fillId="0" borderId="0" xfId="2" applyFont="1" applyAlignment="1">
      <alignment horizontal="left" vertical="center" wrapText="1"/>
    </xf>
    <xf numFmtId="0" fontId="0" fillId="0" borderId="0" xfId="0" applyAlignment="1">
      <alignment horizontal="left"/>
    </xf>
    <xf numFmtId="0" fontId="8" fillId="3" borderId="6" xfId="2" applyFont="1" applyFill="1" applyBorder="1" applyAlignment="1">
      <alignment horizontal="left" vertical="center" wrapText="1"/>
    </xf>
    <xf numFmtId="0" fontId="11" fillId="3" borderId="7" xfId="2" applyFont="1" applyFill="1" applyBorder="1" applyAlignment="1">
      <alignment horizontal="left" vertical="center" wrapText="1"/>
    </xf>
    <xf numFmtId="0" fontId="8" fillId="0" borderId="6" xfId="2" applyFont="1" applyBorder="1" applyAlignment="1">
      <alignment horizontal="left" vertical="center" wrapText="1"/>
    </xf>
    <xf numFmtId="0" fontId="11" fillId="0" borderId="7" xfId="2" applyFont="1" applyBorder="1" applyAlignment="1">
      <alignment horizontal="left" vertical="center" wrapText="1"/>
    </xf>
    <xf numFmtId="0" fontId="8" fillId="0" borderId="6" xfId="2" applyFont="1" applyBorder="1" applyAlignment="1">
      <alignment horizontal="left" vertical="center" wrapText="1" indent="1"/>
    </xf>
    <xf numFmtId="0" fontId="11" fillId="3" borderId="6" xfId="2" applyFont="1" applyFill="1" applyBorder="1" applyAlignment="1">
      <alignment horizontal="left" vertical="center" wrapText="1"/>
    </xf>
    <xf numFmtId="0" fontId="8" fillId="0" borderId="0" xfId="2" applyFont="1" applyAlignment="1">
      <alignment horizontal="left" vertical="center" wrapText="1"/>
    </xf>
    <xf numFmtId="0" fontId="9" fillId="0" borderId="41" xfId="2" applyFont="1" applyBorder="1" applyAlignment="1">
      <alignment horizontal="right" vertical="center" wrapText="1"/>
    </xf>
    <xf numFmtId="0" fontId="16" fillId="0" borderId="7" xfId="2" applyFont="1" applyBorder="1" applyAlignment="1">
      <alignment horizontal="left" vertical="center" wrapText="1"/>
    </xf>
    <xf numFmtId="0" fontId="11" fillId="0" borderId="6" xfId="2" applyFont="1" applyBorder="1" applyAlignment="1">
      <alignment horizontal="left" vertical="center" wrapText="1"/>
    </xf>
    <xf numFmtId="0" fontId="16" fillId="0" borderId="6" xfId="2" applyFont="1" applyBorder="1" applyAlignment="1">
      <alignment horizontal="left" vertical="center" wrapText="1"/>
    </xf>
    <xf numFmtId="0" fontId="9" fillId="0" borderId="6" xfId="2" applyFont="1" applyBorder="1" applyAlignment="1">
      <alignment horizontal="left" vertical="center" wrapText="1"/>
    </xf>
    <xf numFmtId="0" fontId="9" fillId="0" borderId="6" xfId="2" applyFont="1" applyBorder="1" applyAlignment="1">
      <alignment horizontal="left" vertical="center" wrapText="1" indent="1"/>
    </xf>
    <xf numFmtId="0" fontId="52" fillId="0" borderId="6" xfId="2" applyFont="1" applyBorder="1" applyAlignment="1">
      <alignment horizontal="left" vertical="center" wrapText="1"/>
    </xf>
    <xf numFmtId="0" fontId="8" fillId="3" borderId="6" xfId="2" applyFont="1" applyFill="1" applyBorder="1" applyAlignment="1">
      <alignment horizontal="left" vertical="center" wrapText="1" indent="1"/>
    </xf>
    <xf numFmtId="0" fontId="36" fillId="0" borderId="26" xfId="0" applyFont="1" applyBorder="1" applyAlignment="1"/>
    <xf numFmtId="0" fontId="55" fillId="0" borderId="0" xfId="0" applyFont="1" applyAlignment="1"/>
    <xf numFmtId="0" fontId="37" fillId="0" borderId="7" xfId="2" applyFont="1" applyBorder="1" applyAlignment="1">
      <alignment horizontal="left" vertical="center" wrapText="1" indent="1"/>
    </xf>
    <xf numFmtId="0" fontId="61" fillId="0" borderId="0" xfId="4" applyFont="1" applyAlignment="1">
      <alignment horizontal="left" vertical="top" wrapText="1"/>
    </xf>
    <xf numFmtId="0" fontId="40" fillId="0" borderId="44" xfId="4" applyFont="1" applyBorder="1" applyAlignment="1">
      <alignment horizontal="center" vertical="center" wrapText="1"/>
    </xf>
    <xf numFmtId="0" fontId="40" fillId="0" borderId="45" xfId="4" applyFont="1" applyBorder="1" applyAlignment="1">
      <alignment horizontal="left" vertical="top" wrapText="1"/>
    </xf>
    <xf numFmtId="0" fontId="40" fillId="0" borderId="46" xfId="4" applyFont="1" applyBorder="1" applyAlignment="1">
      <alignment horizontal="left" vertical="top" wrapText="1"/>
    </xf>
    <xf numFmtId="0" fontId="40" fillId="0" borderId="47" xfId="4" applyFont="1" applyBorder="1" applyAlignment="1">
      <alignment horizontal="left" vertical="top" wrapText="1"/>
    </xf>
    <xf numFmtId="0" fontId="57" fillId="0" borderId="45" xfId="4" applyBorder="1" applyAlignment="1">
      <alignment horizontal="left" vertical="top" wrapText="1"/>
    </xf>
    <xf numFmtId="0" fontId="57" fillId="0" borderId="46" xfId="4" applyBorder="1" applyAlignment="1">
      <alignment horizontal="left" vertical="top" wrapText="1"/>
    </xf>
    <xf numFmtId="0" fontId="57" fillId="0" borderId="47" xfId="4" applyBorder="1" applyAlignment="1">
      <alignment horizontal="left" vertical="top" wrapText="1"/>
    </xf>
    <xf numFmtId="0" fontId="13" fillId="0" borderId="21" xfId="0" applyFont="1" applyBorder="1" applyAlignment="1">
      <alignment horizontal="left" vertical="center" wrapText="1"/>
    </xf>
    <xf numFmtId="0" fontId="8" fillId="0" borderId="7" xfId="2" applyFont="1" applyBorder="1" applyAlignment="1">
      <alignment horizontal="right" wrapText="1"/>
    </xf>
    <xf numFmtId="0" fontId="3" fillId="0" borderId="7" xfId="2" applyBorder="1" applyAlignment="1">
      <alignment horizontal="right" wrapText="1"/>
    </xf>
    <xf numFmtId="0" fontId="37" fillId="0" borderId="7" xfId="2" applyFont="1" applyBorder="1" applyAlignment="1">
      <alignment horizontal="right" wrapText="1"/>
    </xf>
    <xf numFmtId="0" fontId="36" fillId="0" borderId="7" xfId="2" applyFont="1" applyBorder="1" applyAlignment="1">
      <alignment horizontal="right" wrapText="1"/>
    </xf>
    <xf numFmtId="0" fontId="13" fillId="0" borderId="26" xfId="2" applyFont="1" applyBorder="1" applyAlignment="1">
      <alignment horizontal="left" wrapText="1"/>
    </xf>
    <xf numFmtId="0" fontId="34" fillId="0" borderId="0" xfId="2" applyFont="1" applyAlignment="1">
      <alignment vertical="top" wrapText="1"/>
    </xf>
    <xf numFmtId="0" fontId="0" fillId="0" borderId="0" xfId="0" applyAlignment="1">
      <alignment vertical="top"/>
    </xf>
    <xf numFmtId="0" fontId="44" fillId="0" borderId="0" xfId="2" applyFont="1" applyAlignment="1">
      <alignment horizontal="right" vertical="top"/>
    </xf>
    <xf numFmtId="0" fontId="8" fillId="0" borderId="24" xfId="2" applyFont="1" applyBorder="1" applyAlignment="1">
      <alignment horizontal="right" wrapText="1"/>
    </xf>
    <xf numFmtId="0" fontId="3" fillId="0" borderId="24" xfId="2" applyBorder="1" applyAlignment="1">
      <alignment horizontal="right" wrapText="1"/>
    </xf>
    <xf numFmtId="0" fontId="8" fillId="0" borderId="26" xfId="2" applyFont="1" applyBorder="1" applyAlignment="1">
      <alignment horizontal="right" wrapText="1"/>
    </xf>
    <xf numFmtId="0" fontId="3" fillId="0" borderId="26" xfId="2" applyBorder="1" applyAlignment="1">
      <alignment horizontal="right" wrapText="1"/>
    </xf>
    <xf numFmtId="0" fontId="13" fillId="0" borderId="21" xfId="2" applyFont="1" applyBorder="1" applyAlignment="1">
      <alignment horizontal="left" wrapText="1"/>
    </xf>
    <xf numFmtId="0" fontId="3" fillId="0" borderId="21" xfId="2" applyBorder="1" applyAlignment="1">
      <alignment horizontal="left" vertical="top" wrapText="1"/>
    </xf>
    <xf numFmtId="0" fontId="26" fillId="0" borderId="0" xfId="2" applyFont="1" applyAlignment="1">
      <alignment horizontal="left" vertical="top" wrapText="1"/>
    </xf>
    <xf numFmtId="0" fontId="39" fillId="0" borderId="0" xfId="2" applyFont="1" applyAlignment="1">
      <alignment horizontal="left" vertical="top" wrapText="1"/>
    </xf>
    <xf numFmtId="0" fontId="0" fillId="0" borderId="0" xfId="0" applyAlignment="1">
      <alignment horizontal="left" vertical="top"/>
    </xf>
  </cellXfs>
  <cellStyles count="5">
    <cellStyle name="Gut" xfId="1" builtinId="26"/>
    <cellStyle name="Komma" xfId="3" builtinId="3"/>
    <cellStyle name="Standard" xfId="0" builtinId="0"/>
    <cellStyle name="Standard 2" xfId="2" xr:uid="{94FB9028-F5EF-E643-94F8-705AFF693784}"/>
    <cellStyle name="Standard 3" xfId="4" xr:uid="{039BB81E-0798-47BF-9812-12884046AEBA}"/>
  </cellStyles>
  <dxfs count="4">
    <dxf>
      <fill>
        <patternFill>
          <bgColor rgb="FF7030A0"/>
        </patternFill>
      </fill>
    </dxf>
    <dxf>
      <fill>
        <patternFill>
          <bgColor rgb="FF00B0F0"/>
        </patternFill>
      </fill>
    </dxf>
    <dxf>
      <fill>
        <patternFill>
          <bgColor rgb="FF7030A0"/>
        </patternFill>
      </fill>
    </dxf>
    <dxf>
      <fill>
        <patternFill>
          <bgColor rgb="FF00B0F0"/>
        </patternFill>
      </fill>
    </dxf>
  </dxfs>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83A5550F-0FEE-78D8-A074-431B77496E09}"/>
            </a:ext>
          </a:extLst>
        </xdr:cNvPr>
        <xdr:cNvPicPr>
          <a:picLocks noChangeAspect="1"/>
        </xdr:cNvPicPr>
      </xdr:nvPicPr>
      <xdr:blipFill>
        <a:blip xmlns:r="http://schemas.openxmlformats.org/officeDocument/2006/relationships" r:embed="rId1"/>
        <a:stretch>
          <a:fillRect/>
        </a:stretch>
      </xdr:blipFill>
      <xdr:spPr>
        <a:xfrm>
          <a:off x="192314" y="183242"/>
          <a:ext cx="1422400" cy="398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0</xdr:colOff>
      <xdr:row>6</xdr:row>
      <xdr:rowOff>0</xdr:rowOff>
    </xdr:from>
    <xdr:ext cx="648335" cy="0"/>
    <xdr:sp macro="" textlink="">
      <xdr:nvSpPr>
        <xdr:cNvPr id="2" name="Shape 38">
          <a:extLst>
            <a:ext uri="{FF2B5EF4-FFF2-40B4-BE49-F238E27FC236}">
              <a16:creationId xmlns:a16="http://schemas.microsoft.com/office/drawing/2014/main" id="{792F498D-47B2-4FF8-B167-A32EB47BEFA7}"/>
            </a:ext>
          </a:extLst>
        </xdr:cNvPr>
        <xdr:cNvSpPr/>
      </xdr:nvSpPr>
      <xdr:spPr>
        <a:xfrm>
          <a:off x="8048625" y="16887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0</xdr:colOff>
      <xdr:row>6</xdr:row>
      <xdr:rowOff>0</xdr:rowOff>
    </xdr:from>
    <xdr:ext cx="648335" cy="0"/>
    <xdr:sp macro="" textlink="">
      <xdr:nvSpPr>
        <xdr:cNvPr id="3" name="Shape 39">
          <a:extLst>
            <a:ext uri="{FF2B5EF4-FFF2-40B4-BE49-F238E27FC236}">
              <a16:creationId xmlns:a16="http://schemas.microsoft.com/office/drawing/2014/main" id="{C5E9D6AC-8DB8-44F3-8F88-E13381C053A2}"/>
            </a:ext>
          </a:extLst>
        </xdr:cNvPr>
        <xdr:cNvSpPr/>
      </xdr:nvSpPr>
      <xdr:spPr>
        <a:xfrm>
          <a:off x="10334625" y="16887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0</xdr:colOff>
      <xdr:row>6</xdr:row>
      <xdr:rowOff>0</xdr:rowOff>
    </xdr:from>
    <xdr:ext cx="648335" cy="0"/>
    <xdr:sp macro="" textlink="">
      <xdr:nvSpPr>
        <xdr:cNvPr id="4" name="Shape 40">
          <a:extLst>
            <a:ext uri="{FF2B5EF4-FFF2-40B4-BE49-F238E27FC236}">
              <a16:creationId xmlns:a16="http://schemas.microsoft.com/office/drawing/2014/main" id="{ECE1F267-0ED4-4BF4-ACDC-56723FD59857}"/>
            </a:ext>
          </a:extLst>
        </xdr:cNvPr>
        <xdr:cNvSpPr/>
      </xdr:nvSpPr>
      <xdr:spPr>
        <a:xfrm>
          <a:off x="6429375" y="16887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0</xdr:colOff>
      <xdr:row>6</xdr:row>
      <xdr:rowOff>0</xdr:rowOff>
    </xdr:from>
    <xdr:ext cx="648335" cy="0"/>
    <xdr:sp macro="" textlink="">
      <xdr:nvSpPr>
        <xdr:cNvPr id="5" name="Shape 41">
          <a:extLst>
            <a:ext uri="{FF2B5EF4-FFF2-40B4-BE49-F238E27FC236}">
              <a16:creationId xmlns:a16="http://schemas.microsoft.com/office/drawing/2014/main" id="{B68C0E62-6C99-454E-8244-8A9235427BFB}"/>
            </a:ext>
          </a:extLst>
        </xdr:cNvPr>
        <xdr:cNvSpPr/>
      </xdr:nvSpPr>
      <xdr:spPr>
        <a:xfrm>
          <a:off x="7239000" y="16887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11</xdr:col>
      <xdr:colOff>0</xdr:colOff>
      <xdr:row>6</xdr:row>
      <xdr:rowOff>0</xdr:rowOff>
    </xdr:from>
    <xdr:ext cx="648335" cy="0"/>
    <xdr:sp macro="" textlink="">
      <xdr:nvSpPr>
        <xdr:cNvPr id="6" name="Shape 42">
          <a:extLst>
            <a:ext uri="{FF2B5EF4-FFF2-40B4-BE49-F238E27FC236}">
              <a16:creationId xmlns:a16="http://schemas.microsoft.com/office/drawing/2014/main" id="{DB5269B1-4208-46B2-86FC-2CF71D34867B}"/>
            </a:ext>
          </a:extLst>
        </xdr:cNvPr>
        <xdr:cNvSpPr/>
      </xdr:nvSpPr>
      <xdr:spPr>
        <a:xfrm>
          <a:off x="9525000" y="16887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44994</xdr:colOff>
      <xdr:row>7</xdr:row>
      <xdr:rowOff>0</xdr:rowOff>
    </xdr:from>
    <xdr:ext cx="648335" cy="0"/>
    <xdr:sp macro="" textlink="">
      <xdr:nvSpPr>
        <xdr:cNvPr id="7" name="Shape 43">
          <a:extLst>
            <a:ext uri="{FF2B5EF4-FFF2-40B4-BE49-F238E27FC236}">
              <a16:creationId xmlns:a16="http://schemas.microsoft.com/office/drawing/2014/main" id="{0094CB45-D7EA-42E8-A0BC-D8F1FB7629C2}"/>
            </a:ext>
          </a:extLst>
        </xdr:cNvPr>
        <xdr:cNvSpPr/>
      </xdr:nvSpPr>
      <xdr:spPr>
        <a:xfrm>
          <a:off x="8017419" y="205740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44994</xdr:colOff>
      <xdr:row>7</xdr:row>
      <xdr:rowOff>0</xdr:rowOff>
    </xdr:from>
    <xdr:ext cx="648335" cy="0"/>
    <xdr:sp macro="" textlink="">
      <xdr:nvSpPr>
        <xdr:cNvPr id="8" name="Shape 44">
          <a:extLst>
            <a:ext uri="{FF2B5EF4-FFF2-40B4-BE49-F238E27FC236}">
              <a16:creationId xmlns:a16="http://schemas.microsoft.com/office/drawing/2014/main" id="{B094428C-F8CD-42FD-9CE8-BAB3D506E690}"/>
            </a:ext>
          </a:extLst>
        </xdr:cNvPr>
        <xdr:cNvSpPr/>
      </xdr:nvSpPr>
      <xdr:spPr>
        <a:xfrm>
          <a:off x="10303419" y="205740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3</xdr:col>
      <xdr:colOff>50495</xdr:colOff>
      <xdr:row>7</xdr:row>
      <xdr:rowOff>0</xdr:rowOff>
    </xdr:from>
    <xdr:ext cx="648335" cy="0"/>
    <xdr:sp macro="" textlink="">
      <xdr:nvSpPr>
        <xdr:cNvPr id="9" name="Shape 45">
          <a:extLst>
            <a:ext uri="{FF2B5EF4-FFF2-40B4-BE49-F238E27FC236}">
              <a16:creationId xmlns:a16="http://schemas.microsoft.com/office/drawing/2014/main" id="{B3644BFC-0716-4A9D-8B94-C659EDEC2C9F}"/>
            </a:ext>
          </a:extLst>
        </xdr:cNvPr>
        <xdr:cNvSpPr/>
      </xdr:nvSpPr>
      <xdr:spPr>
        <a:xfrm>
          <a:off x="6403670" y="205740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5</xdr:col>
      <xdr:colOff>44994</xdr:colOff>
      <xdr:row>7</xdr:row>
      <xdr:rowOff>0</xdr:rowOff>
    </xdr:from>
    <xdr:ext cx="648335" cy="0"/>
    <xdr:sp macro="" textlink="">
      <xdr:nvSpPr>
        <xdr:cNvPr id="10" name="Shape 46">
          <a:extLst>
            <a:ext uri="{FF2B5EF4-FFF2-40B4-BE49-F238E27FC236}">
              <a16:creationId xmlns:a16="http://schemas.microsoft.com/office/drawing/2014/main" id="{84804464-BC35-43E4-A716-BC37FD242E4D}"/>
            </a:ext>
          </a:extLst>
        </xdr:cNvPr>
        <xdr:cNvSpPr/>
      </xdr:nvSpPr>
      <xdr:spPr>
        <a:xfrm>
          <a:off x="7207794" y="205740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9</xdr:col>
      <xdr:colOff>44996</xdr:colOff>
      <xdr:row>7</xdr:row>
      <xdr:rowOff>0</xdr:rowOff>
    </xdr:from>
    <xdr:ext cx="648335" cy="0"/>
    <xdr:sp macro="" textlink="">
      <xdr:nvSpPr>
        <xdr:cNvPr id="11" name="Shape 47">
          <a:extLst>
            <a:ext uri="{FF2B5EF4-FFF2-40B4-BE49-F238E27FC236}">
              <a16:creationId xmlns:a16="http://schemas.microsoft.com/office/drawing/2014/main" id="{564476E4-0F2C-4D5B-BAE2-C0BBD443E263}"/>
            </a:ext>
          </a:extLst>
        </xdr:cNvPr>
        <xdr:cNvSpPr/>
      </xdr:nvSpPr>
      <xdr:spPr>
        <a:xfrm>
          <a:off x="8827046" y="205740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F8F1F137-397F-49C4-B7A6-5C1517DE7A50}"/>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7</xdr:col>
      <xdr:colOff>44994</xdr:colOff>
      <xdr:row>123</xdr:row>
      <xdr:rowOff>0</xdr:rowOff>
    </xdr:from>
    <xdr:ext cx="648335" cy="0"/>
    <xdr:sp macro="" textlink="">
      <xdr:nvSpPr>
        <xdr:cNvPr id="7" name="Shape 43">
          <a:extLst>
            <a:ext uri="{FF2B5EF4-FFF2-40B4-BE49-F238E27FC236}">
              <a16:creationId xmlns:a16="http://schemas.microsoft.com/office/drawing/2014/main" id="{ACA2E0E5-B005-A545-89BC-FE718B62F0E9}"/>
            </a:ext>
          </a:extLst>
        </xdr:cNvPr>
        <xdr:cNvSpPr/>
      </xdr:nvSpPr>
      <xdr:spPr>
        <a:xfrm>
          <a:off x="4045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44994</xdr:colOff>
      <xdr:row>123</xdr:row>
      <xdr:rowOff>0</xdr:rowOff>
    </xdr:from>
    <xdr:ext cx="648335" cy="0"/>
    <xdr:sp macro="" textlink="">
      <xdr:nvSpPr>
        <xdr:cNvPr id="8" name="Shape 44">
          <a:extLst>
            <a:ext uri="{FF2B5EF4-FFF2-40B4-BE49-F238E27FC236}">
              <a16:creationId xmlns:a16="http://schemas.microsoft.com/office/drawing/2014/main" id="{767FB767-819D-EB44-BB5B-1E8E22CE4CD9}"/>
            </a:ext>
          </a:extLst>
        </xdr:cNvPr>
        <xdr:cNvSpPr/>
      </xdr:nvSpPr>
      <xdr:spPr>
        <a:xfrm>
          <a:off x="6331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3</xdr:col>
      <xdr:colOff>50495</xdr:colOff>
      <xdr:row>123</xdr:row>
      <xdr:rowOff>0</xdr:rowOff>
    </xdr:from>
    <xdr:ext cx="648335" cy="0"/>
    <xdr:sp macro="" textlink="">
      <xdr:nvSpPr>
        <xdr:cNvPr id="9" name="Shape 45">
          <a:extLst>
            <a:ext uri="{FF2B5EF4-FFF2-40B4-BE49-F238E27FC236}">
              <a16:creationId xmlns:a16="http://schemas.microsoft.com/office/drawing/2014/main" id="{B42AA189-2FE5-A54E-935C-E08AC526F79B}"/>
            </a:ext>
          </a:extLst>
        </xdr:cNvPr>
        <xdr:cNvSpPr/>
      </xdr:nvSpPr>
      <xdr:spPr>
        <a:xfrm>
          <a:off x="1764995"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5</xdr:col>
      <xdr:colOff>44994</xdr:colOff>
      <xdr:row>123</xdr:row>
      <xdr:rowOff>0</xdr:rowOff>
    </xdr:from>
    <xdr:ext cx="648335" cy="0"/>
    <xdr:sp macro="" textlink="">
      <xdr:nvSpPr>
        <xdr:cNvPr id="10" name="Shape 46">
          <a:extLst>
            <a:ext uri="{FF2B5EF4-FFF2-40B4-BE49-F238E27FC236}">
              <a16:creationId xmlns:a16="http://schemas.microsoft.com/office/drawing/2014/main" id="{F2A32A5B-C577-284F-8909-4A1B0661FDA4}"/>
            </a:ext>
          </a:extLst>
        </xdr:cNvPr>
        <xdr:cNvSpPr/>
      </xdr:nvSpPr>
      <xdr:spPr>
        <a:xfrm>
          <a:off x="2902494"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20A49B03-CB59-2042-9B23-0D0D12AF11C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9</xdr:col>
      <xdr:colOff>0</xdr:colOff>
      <xdr:row>13</xdr:row>
      <xdr:rowOff>0</xdr:rowOff>
    </xdr:from>
    <xdr:ext cx="648335" cy="0"/>
    <xdr:sp macro="" textlink="">
      <xdr:nvSpPr>
        <xdr:cNvPr id="2" name="Shape 38">
          <a:extLst>
            <a:ext uri="{FF2B5EF4-FFF2-40B4-BE49-F238E27FC236}">
              <a16:creationId xmlns:a16="http://schemas.microsoft.com/office/drawing/2014/main" id="{415AFC49-22B5-4DCA-98EB-F96FD389913F}"/>
            </a:ext>
          </a:extLst>
        </xdr:cNvPr>
        <xdr:cNvSpPr/>
      </xdr:nvSpPr>
      <xdr:spPr>
        <a:xfrm>
          <a:off x="8048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14</xdr:col>
      <xdr:colOff>0</xdr:colOff>
      <xdr:row>13</xdr:row>
      <xdr:rowOff>0</xdr:rowOff>
    </xdr:from>
    <xdr:ext cx="648335" cy="0"/>
    <xdr:sp macro="" textlink="">
      <xdr:nvSpPr>
        <xdr:cNvPr id="3" name="Shape 39">
          <a:extLst>
            <a:ext uri="{FF2B5EF4-FFF2-40B4-BE49-F238E27FC236}">
              <a16:creationId xmlns:a16="http://schemas.microsoft.com/office/drawing/2014/main" id="{6C200EC2-504D-4CAB-B460-6B152B5AABCB}"/>
            </a:ext>
          </a:extLst>
        </xdr:cNvPr>
        <xdr:cNvSpPr/>
      </xdr:nvSpPr>
      <xdr:spPr>
        <a:xfrm>
          <a:off x="10334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13</xdr:row>
      <xdr:rowOff>0</xdr:rowOff>
    </xdr:from>
    <xdr:ext cx="648335" cy="0"/>
    <xdr:sp macro="" textlink="">
      <xdr:nvSpPr>
        <xdr:cNvPr id="4" name="Shape 40">
          <a:extLst>
            <a:ext uri="{FF2B5EF4-FFF2-40B4-BE49-F238E27FC236}">
              <a16:creationId xmlns:a16="http://schemas.microsoft.com/office/drawing/2014/main" id="{4454A7E2-D840-47E1-A1E5-2DE631A2A890}"/>
            </a:ext>
          </a:extLst>
        </xdr:cNvPr>
        <xdr:cNvSpPr/>
      </xdr:nvSpPr>
      <xdr:spPr>
        <a:xfrm>
          <a:off x="6429375"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13</xdr:row>
      <xdr:rowOff>0</xdr:rowOff>
    </xdr:from>
    <xdr:ext cx="648335" cy="0"/>
    <xdr:sp macro="" textlink="">
      <xdr:nvSpPr>
        <xdr:cNvPr id="5" name="Shape 41">
          <a:extLst>
            <a:ext uri="{FF2B5EF4-FFF2-40B4-BE49-F238E27FC236}">
              <a16:creationId xmlns:a16="http://schemas.microsoft.com/office/drawing/2014/main" id="{040B26E9-71B0-4D52-BC56-D5C76E7C8E97}"/>
            </a:ext>
          </a:extLst>
        </xdr:cNvPr>
        <xdr:cNvSpPr/>
      </xdr:nvSpPr>
      <xdr:spPr>
        <a:xfrm>
          <a:off x="7239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12</xdr:col>
      <xdr:colOff>0</xdr:colOff>
      <xdr:row>13</xdr:row>
      <xdr:rowOff>0</xdr:rowOff>
    </xdr:from>
    <xdr:ext cx="648335" cy="0"/>
    <xdr:sp macro="" textlink="">
      <xdr:nvSpPr>
        <xdr:cNvPr id="6" name="Shape 42">
          <a:extLst>
            <a:ext uri="{FF2B5EF4-FFF2-40B4-BE49-F238E27FC236}">
              <a16:creationId xmlns:a16="http://schemas.microsoft.com/office/drawing/2014/main" id="{FE8EBE7A-1518-410D-A811-D41F887385D4}"/>
            </a:ext>
          </a:extLst>
        </xdr:cNvPr>
        <xdr:cNvSpPr/>
      </xdr:nvSpPr>
      <xdr:spPr>
        <a:xfrm>
          <a:off x="9525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18</xdr:row>
      <xdr:rowOff>0</xdr:rowOff>
    </xdr:from>
    <xdr:ext cx="648335" cy="0"/>
    <xdr:sp macro="" textlink="">
      <xdr:nvSpPr>
        <xdr:cNvPr id="7" name="Shape 43">
          <a:extLst>
            <a:ext uri="{FF2B5EF4-FFF2-40B4-BE49-F238E27FC236}">
              <a16:creationId xmlns:a16="http://schemas.microsoft.com/office/drawing/2014/main" id="{E4C53E8C-3B13-4119-B9A5-87A1920D6959}"/>
            </a:ext>
          </a:extLst>
        </xdr:cNvPr>
        <xdr:cNvSpPr/>
      </xdr:nvSpPr>
      <xdr:spPr>
        <a:xfrm>
          <a:off x="8017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44994</xdr:colOff>
      <xdr:row>18</xdr:row>
      <xdr:rowOff>0</xdr:rowOff>
    </xdr:from>
    <xdr:ext cx="648335" cy="0"/>
    <xdr:sp macro="" textlink="">
      <xdr:nvSpPr>
        <xdr:cNvPr id="8" name="Shape 44">
          <a:extLst>
            <a:ext uri="{FF2B5EF4-FFF2-40B4-BE49-F238E27FC236}">
              <a16:creationId xmlns:a16="http://schemas.microsoft.com/office/drawing/2014/main" id="{20270092-6567-415C-8B1A-DC3D59539970}"/>
            </a:ext>
          </a:extLst>
        </xdr:cNvPr>
        <xdr:cNvSpPr/>
      </xdr:nvSpPr>
      <xdr:spPr>
        <a:xfrm>
          <a:off x="10303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18</xdr:row>
      <xdr:rowOff>0</xdr:rowOff>
    </xdr:from>
    <xdr:ext cx="648335" cy="0"/>
    <xdr:sp macro="" textlink="">
      <xdr:nvSpPr>
        <xdr:cNvPr id="9" name="Shape 45">
          <a:extLst>
            <a:ext uri="{FF2B5EF4-FFF2-40B4-BE49-F238E27FC236}">
              <a16:creationId xmlns:a16="http://schemas.microsoft.com/office/drawing/2014/main" id="{45D3B363-5813-4D7E-85BE-9A598BBD9BA8}"/>
            </a:ext>
          </a:extLst>
        </xdr:cNvPr>
        <xdr:cNvSpPr/>
      </xdr:nvSpPr>
      <xdr:spPr>
        <a:xfrm>
          <a:off x="6403670"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18</xdr:row>
      <xdr:rowOff>0</xdr:rowOff>
    </xdr:from>
    <xdr:ext cx="648335" cy="0"/>
    <xdr:sp macro="" textlink="">
      <xdr:nvSpPr>
        <xdr:cNvPr id="10" name="Shape 46">
          <a:extLst>
            <a:ext uri="{FF2B5EF4-FFF2-40B4-BE49-F238E27FC236}">
              <a16:creationId xmlns:a16="http://schemas.microsoft.com/office/drawing/2014/main" id="{04FA17DA-E81C-416B-A632-35210E7100A0}"/>
            </a:ext>
          </a:extLst>
        </xdr:cNvPr>
        <xdr:cNvSpPr/>
      </xdr:nvSpPr>
      <xdr:spPr>
        <a:xfrm>
          <a:off x="7207794"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18</xdr:row>
      <xdr:rowOff>0</xdr:rowOff>
    </xdr:from>
    <xdr:ext cx="648335" cy="0"/>
    <xdr:sp macro="" textlink="">
      <xdr:nvSpPr>
        <xdr:cNvPr id="11" name="Shape 47">
          <a:extLst>
            <a:ext uri="{FF2B5EF4-FFF2-40B4-BE49-F238E27FC236}">
              <a16:creationId xmlns:a16="http://schemas.microsoft.com/office/drawing/2014/main" id="{4BE41870-2879-4E89-9F12-D0227DB4485C}"/>
            </a:ext>
          </a:extLst>
        </xdr:cNvPr>
        <xdr:cNvSpPr/>
      </xdr:nvSpPr>
      <xdr:spPr>
        <a:xfrm>
          <a:off x="8827046"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FD2175B7-05DF-4C98-8D98-AD3076C16869}"/>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65091</xdr:colOff>
      <xdr:row>1</xdr:row>
      <xdr:rowOff>0</xdr:rowOff>
    </xdr:from>
    <xdr:to>
      <xdr:col>1</xdr:col>
      <xdr:colOff>1487491</xdr:colOff>
      <xdr:row>1</xdr:row>
      <xdr:rowOff>398272</xdr:rowOff>
    </xdr:to>
    <xdr:pic>
      <xdr:nvPicPr>
        <xdr:cNvPr id="2" name="Bild 1">
          <a:extLst>
            <a:ext uri="{FF2B5EF4-FFF2-40B4-BE49-F238E27FC236}">
              <a16:creationId xmlns:a16="http://schemas.microsoft.com/office/drawing/2014/main" id="{6900B2FF-F84B-40DF-B09B-5D577C9BAEEF}"/>
            </a:ext>
          </a:extLst>
        </xdr:cNvPr>
        <xdr:cNvPicPr>
          <a:picLocks noChangeAspect="1"/>
        </xdr:cNvPicPr>
      </xdr:nvPicPr>
      <xdr:blipFill>
        <a:blip xmlns:r="http://schemas.openxmlformats.org/officeDocument/2006/relationships" r:embed="rId1"/>
        <a:stretch>
          <a:fillRect/>
        </a:stretch>
      </xdr:blipFill>
      <xdr:spPr>
        <a:xfrm>
          <a:off x="65091" y="161925"/>
          <a:ext cx="1422400" cy="3982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F8DEAF6B-855F-4A21-ADF3-4063E9643D2A}"/>
            </a:ext>
          </a:extLst>
        </xdr:cNvPr>
        <xdr:cNvPicPr>
          <a:picLocks noChangeAspect="1"/>
        </xdr:cNvPicPr>
      </xdr:nvPicPr>
      <xdr:blipFill>
        <a:blip xmlns:r="http://schemas.openxmlformats.org/officeDocument/2006/relationships" r:embed="rId1"/>
        <a:stretch>
          <a:fillRect/>
        </a:stretch>
      </xdr:blipFill>
      <xdr:spPr>
        <a:xfrm>
          <a:off x="696685" y="197756"/>
          <a:ext cx="673100" cy="1569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3" name="Bild 1">
          <a:extLst>
            <a:ext uri="{FF2B5EF4-FFF2-40B4-BE49-F238E27FC236}">
              <a16:creationId xmlns:a16="http://schemas.microsoft.com/office/drawing/2014/main" id="{7E5E1EE9-8D7D-884A-81CE-AF20810127DD}"/>
            </a:ext>
          </a:extLst>
        </xdr:cNvPr>
        <xdr:cNvPicPr>
          <a:picLocks noChangeAspect="1"/>
        </xdr:cNvPicPr>
      </xdr:nvPicPr>
      <xdr:blipFill>
        <a:blip xmlns:r="http://schemas.openxmlformats.org/officeDocument/2006/relationships" r:embed="rId1"/>
        <a:stretch>
          <a:fillRect/>
        </a:stretch>
      </xdr:blipFill>
      <xdr:spPr>
        <a:xfrm>
          <a:off x="188685" y="197756"/>
          <a:ext cx="1422400" cy="39827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ACF9AE4-ACA6-3846-8E59-59DF05518EF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1447799</xdr:colOff>
      <xdr:row>1</xdr:row>
      <xdr:rowOff>422292</xdr:rowOff>
    </xdr:to>
    <xdr:pic>
      <xdr:nvPicPr>
        <xdr:cNvPr id="2" name="Bild 1">
          <a:extLst>
            <a:ext uri="{FF2B5EF4-FFF2-40B4-BE49-F238E27FC236}">
              <a16:creationId xmlns:a16="http://schemas.microsoft.com/office/drawing/2014/main" id="{54B3BD10-20BF-9C42-B57E-ADD8D50DEC10}"/>
            </a:ext>
          </a:extLst>
        </xdr:cNvPr>
        <xdr:cNvPicPr>
          <a:picLocks noChangeAspect="1"/>
        </xdr:cNvPicPr>
      </xdr:nvPicPr>
      <xdr:blipFill>
        <a:blip xmlns:r="http://schemas.openxmlformats.org/officeDocument/2006/relationships" r:embed="rId1"/>
        <a:stretch>
          <a:fillRect/>
        </a:stretch>
      </xdr:blipFill>
      <xdr:spPr>
        <a:xfrm>
          <a:off x="192314" y="183242"/>
          <a:ext cx="1436914" cy="402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2B9AA1D4-6C15-B144-B0F1-34935A3496F9}"/>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21D24CA-8AE5-9D48-88C8-9C841B09B39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1BC63EBD-515A-E646-AC5B-471BC6E911AC}"/>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9B59DC05-987E-8D47-9344-67F841826F1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0</xdr:colOff>
      <xdr:row>50</xdr:row>
      <xdr:rowOff>0</xdr:rowOff>
    </xdr:from>
    <xdr:ext cx="648335" cy="0"/>
    <xdr:sp macro="" textlink="">
      <xdr:nvSpPr>
        <xdr:cNvPr id="2" name="Shape 38">
          <a:extLst>
            <a:ext uri="{FF2B5EF4-FFF2-40B4-BE49-F238E27FC236}">
              <a16:creationId xmlns:a16="http://schemas.microsoft.com/office/drawing/2014/main" id="{8E050A04-1BF7-445D-BB3B-9338CF31FC2C}"/>
            </a:ext>
          </a:extLst>
        </xdr:cNvPr>
        <xdr:cNvSpPr/>
      </xdr:nvSpPr>
      <xdr:spPr>
        <a:xfrm>
          <a:off x="8048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14</xdr:col>
      <xdr:colOff>0</xdr:colOff>
      <xdr:row>50</xdr:row>
      <xdr:rowOff>0</xdr:rowOff>
    </xdr:from>
    <xdr:ext cx="648335" cy="0"/>
    <xdr:sp macro="" textlink="">
      <xdr:nvSpPr>
        <xdr:cNvPr id="3" name="Shape 39">
          <a:extLst>
            <a:ext uri="{FF2B5EF4-FFF2-40B4-BE49-F238E27FC236}">
              <a16:creationId xmlns:a16="http://schemas.microsoft.com/office/drawing/2014/main" id="{5822231B-8A34-453B-84F5-BD0925296F8D}"/>
            </a:ext>
          </a:extLst>
        </xdr:cNvPr>
        <xdr:cNvSpPr/>
      </xdr:nvSpPr>
      <xdr:spPr>
        <a:xfrm>
          <a:off x="10334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50</xdr:row>
      <xdr:rowOff>0</xdr:rowOff>
    </xdr:from>
    <xdr:ext cx="648335" cy="0"/>
    <xdr:sp macro="" textlink="">
      <xdr:nvSpPr>
        <xdr:cNvPr id="4" name="Shape 40">
          <a:extLst>
            <a:ext uri="{FF2B5EF4-FFF2-40B4-BE49-F238E27FC236}">
              <a16:creationId xmlns:a16="http://schemas.microsoft.com/office/drawing/2014/main" id="{8147DFB3-0B0E-4D2A-9282-77E8D072071A}"/>
            </a:ext>
          </a:extLst>
        </xdr:cNvPr>
        <xdr:cNvSpPr/>
      </xdr:nvSpPr>
      <xdr:spPr>
        <a:xfrm>
          <a:off x="6429375"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50</xdr:row>
      <xdr:rowOff>0</xdr:rowOff>
    </xdr:from>
    <xdr:ext cx="648335" cy="0"/>
    <xdr:sp macro="" textlink="">
      <xdr:nvSpPr>
        <xdr:cNvPr id="5" name="Shape 41">
          <a:extLst>
            <a:ext uri="{FF2B5EF4-FFF2-40B4-BE49-F238E27FC236}">
              <a16:creationId xmlns:a16="http://schemas.microsoft.com/office/drawing/2014/main" id="{541CDBDA-BEF1-4DF8-8962-14899B68C7E1}"/>
            </a:ext>
          </a:extLst>
        </xdr:cNvPr>
        <xdr:cNvSpPr/>
      </xdr:nvSpPr>
      <xdr:spPr>
        <a:xfrm>
          <a:off x="7239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12</xdr:col>
      <xdr:colOff>0</xdr:colOff>
      <xdr:row>50</xdr:row>
      <xdr:rowOff>0</xdr:rowOff>
    </xdr:from>
    <xdr:ext cx="648335" cy="0"/>
    <xdr:sp macro="" textlink="">
      <xdr:nvSpPr>
        <xdr:cNvPr id="6" name="Shape 42">
          <a:extLst>
            <a:ext uri="{FF2B5EF4-FFF2-40B4-BE49-F238E27FC236}">
              <a16:creationId xmlns:a16="http://schemas.microsoft.com/office/drawing/2014/main" id="{C90B2EE9-5920-4784-A9A4-181C0D1B5D80}"/>
            </a:ext>
          </a:extLst>
        </xdr:cNvPr>
        <xdr:cNvSpPr/>
      </xdr:nvSpPr>
      <xdr:spPr>
        <a:xfrm>
          <a:off x="9525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50</xdr:row>
      <xdr:rowOff>0</xdr:rowOff>
    </xdr:from>
    <xdr:ext cx="648335" cy="0"/>
    <xdr:sp macro="" textlink="">
      <xdr:nvSpPr>
        <xdr:cNvPr id="7" name="Shape 43">
          <a:extLst>
            <a:ext uri="{FF2B5EF4-FFF2-40B4-BE49-F238E27FC236}">
              <a16:creationId xmlns:a16="http://schemas.microsoft.com/office/drawing/2014/main" id="{1B58C4C9-B215-4671-8399-F7D0C196CE8F}"/>
            </a:ext>
          </a:extLst>
        </xdr:cNvPr>
        <xdr:cNvSpPr/>
      </xdr:nvSpPr>
      <xdr:spPr>
        <a:xfrm>
          <a:off x="8017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44994</xdr:colOff>
      <xdr:row>50</xdr:row>
      <xdr:rowOff>0</xdr:rowOff>
    </xdr:from>
    <xdr:ext cx="648335" cy="0"/>
    <xdr:sp macro="" textlink="">
      <xdr:nvSpPr>
        <xdr:cNvPr id="8" name="Shape 44">
          <a:extLst>
            <a:ext uri="{FF2B5EF4-FFF2-40B4-BE49-F238E27FC236}">
              <a16:creationId xmlns:a16="http://schemas.microsoft.com/office/drawing/2014/main" id="{99F2A978-53AA-43B2-A0DE-56D436CEB84C}"/>
            </a:ext>
          </a:extLst>
        </xdr:cNvPr>
        <xdr:cNvSpPr/>
      </xdr:nvSpPr>
      <xdr:spPr>
        <a:xfrm>
          <a:off x="10303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50</xdr:row>
      <xdr:rowOff>0</xdr:rowOff>
    </xdr:from>
    <xdr:ext cx="648335" cy="0"/>
    <xdr:sp macro="" textlink="">
      <xdr:nvSpPr>
        <xdr:cNvPr id="9" name="Shape 45">
          <a:extLst>
            <a:ext uri="{FF2B5EF4-FFF2-40B4-BE49-F238E27FC236}">
              <a16:creationId xmlns:a16="http://schemas.microsoft.com/office/drawing/2014/main" id="{5108673B-6975-47FA-A908-8DBDC740DDC5}"/>
            </a:ext>
          </a:extLst>
        </xdr:cNvPr>
        <xdr:cNvSpPr/>
      </xdr:nvSpPr>
      <xdr:spPr>
        <a:xfrm>
          <a:off x="6403670"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50</xdr:row>
      <xdr:rowOff>0</xdr:rowOff>
    </xdr:from>
    <xdr:ext cx="648335" cy="0"/>
    <xdr:sp macro="" textlink="">
      <xdr:nvSpPr>
        <xdr:cNvPr id="10" name="Shape 46">
          <a:extLst>
            <a:ext uri="{FF2B5EF4-FFF2-40B4-BE49-F238E27FC236}">
              <a16:creationId xmlns:a16="http://schemas.microsoft.com/office/drawing/2014/main" id="{034CEB0B-ABF7-4EDF-93E9-5D81CCD42684}"/>
            </a:ext>
          </a:extLst>
        </xdr:cNvPr>
        <xdr:cNvSpPr/>
      </xdr:nvSpPr>
      <xdr:spPr>
        <a:xfrm>
          <a:off x="7207794"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50</xdr:row>
      <xdr:rowOff>0</xdr:rowOff>
    </xdr:from>
    <xdr:ext cx="648335" cy="0"/>
    <xdr:sp macro="" textlink="">
      <xdr:nvSpPr>
        <xdr:cNvPr id="11" name="Shape 47">
          <a:extLst>
            <a:ext uri="{FF2B5EF4-FFF2-40B4-BE49-F238E27FC236}">
              <a16:creationId xmlns:a16="http://schemas.microsoft.com/office/drawing/2014/main" id="{D4F9882F-EEBA-457A-85DA-1470C7F73F37}"/>
            </a:ext>
          </a:extLst>
        </xdr:cNvPr>
        <xdr:cNvSpPr/>
      </xdr:nvSpPr>
      <xdr:spPr>
        <a:xfrm>
          <a:off x="8827046"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149D7D73-3FDE-407B-BE6E-1DE074420504}"/>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9</xdr:col>
      <xdr:colOff>0</xdr:colOff>
      <xdr:row>10</xdr:row>
      <xdr:rowOff>0</xdr:rowOff>
    </xdr:from>
    <xdr:ext cx="648335" cy="0"/>
    <xdr:sp macro="" textlink="">
      <xdr:nvSpPr>
        <xdr:cNvPr id="2" name="Shape 38">
          <a:extLst>
            <a:ext uri="{FF2B5EF4-FFF2-40B4-BE49-F238E27FC236}">
              <a16:creationId xmlns:a16="http://schemas.microsoft.com/office/drawing/2014/main" id="{63CD76DA-EC42-4A33-9DF6-A362E90D57D8}"/>
            </a:ext>
          </a:extLst>
        </xdr:cNvPr>
        <xdr:cNvSpPr/>
      </xdr:nvSpPr>
      <xdr:spPr>
        <a:xfrm>
          <a:off x="8048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14</xdr:col>
      <xdr:colOff>0</xdr:colOff>
      <xdr:row>10</xdr:row>
      <xdr:rowOff>0</xdr:rowOff>
    </xdr:from>
    <xdr:ext cx="648335" cy="0"/>
    <xdr:sp macro="" textlink="">
      <xdr:nvSpPr>
        <xdr:cNvPr id="3" name="Shape 39">
          <a:extLst>
            <a:ext uri="{FF2B5EF4-FFF2-40B4-BE49-F238E27FC236}">
              <a16:creationId xmlns:a16="http://schemas.microsoft.com/office/drawing/2014/main" id="{98FC5ECC-FB66-4FB5-9D2A-ECE9B67A01F8}"/>
            </a:ext>
          </a:extLst>
        </xdr:cNvPr>
        <xdr:cNvSpPr/>
      </xdr:nvSpPr>
      <xdr:spPr>
        <a:xfrm>
          <a:off x="10334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10</xdr:row>
      <xdr:rowOff>0</xdr:rowOff>
    </xdr:from>
    <xdr:ext cx="648335" cy="0"/>
    <xdr:sp macro="" textlink="">
      <xdr:nvSpPr>
        <xdr:cNvPr id="4" name="Shape 40">
          <a:extLst>
            <a:ext uri="{FF2B5EF4-FFF2-40B4-BE49-F238E27FC236}">
              <a16:creationId xmlns:a16="http://schemas.microsoft.com/office/drawing/2014/main" id="{A7EDCE94-2EA4-4086-80DE-09BCE5C89328}"/>
            </a:ext>
          </a:extLst>
        </xdr:cNvPr>
        <xdr:cNvSpPr/>
      </xdr:nvSpPr>
      <xdr:spPr>
        <a:xfrm>
          <a:off x="6429375"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10</xdr:row>
      <xdr:rowOff>0</xdr:rowOff>
    </xdr:from>
    <xdr:ext cx="648335" cy="0"/>
    <xdr:sp macro="" textlink="">
      <xdr:nvSpPr>
        <xdr:cNvPr id="5" name="Shape 41">
          <a:extLst>
            <a:ext uri="{FF2B5EF4-FFF2-40B4-BE49-F238E27FC236}">
              <a16:creationId xmlns:a16="http://schemas.microsoft.com/office/drawing/2014/main" id="{0FA27CDD-17FE-4573-AFBA-E2CD14FE2BCB}"/>
            </a:ext>
          </a:extLst>
        </xdr:cNvPr>
        <xdr:cNvSpPr/>
      </xdr:nvSpPr>
      <xdr:spPr>
        <a:xfrm>
          <a:off x="7239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12</xdr:col>
      <xdr:colOff>0</xdr:colOff>
      <xdr:row>10</xdr:row>
      <xdr:rowOff>0</xdr:rowOff>
    </xdr:from>
    <xdr:ext cx="648335" cy="0"/>
    <xdr:sp macro="" textlink="">
      <xdr:nvSpPr>
        <xdr:cNvPr id="6" name="Shape 42">
          <a:extLst>
            <a:ext uri="{FF2B5EF4-FFF2-40B4-BE49-F238E27FC236}">
              <a16:creationId xmlns:a16="http://schemas.microsoft.com/office/drawing/2014/main" id="{8508EFC1-F85B-4106-995D-402B8AA70767}"/>
            </a:ext>
          </a:extLst>
        </xdr:cNvPr>
        <xdr:cNvSpPr/>
      </xdr:nvSpPr>
      <xdr:spPr>
        <a:xfrm>
          <a:off x="9525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10</xdr:row>
      <xdr:rowOff>0</xdr:rowOff>
    </xdr:from>
    <xdr:ext cx="648335" cy="0"/>
    <xdr:sp macro="" textlink="">
      <xdr:nvSpPr>
        <xdr:cNvPr id="7" name="Shape 43">
          <a:extLst>
            <a:ext uri="{FF2B5EF4-FFF2-40B4-BE49-F238E27FC236}">
              <a16:creationId xmlns:a16="http://schemas.microsoft.com/office/drawing/2014/main" id="{857D9833-0884-47C3-9CC3-CAF4A928C88D}"/>
            </a:ext>
          </a:extLst>
        </xdr:cNvPr>
        <xdr:cNvSpPr/>
      </xdr:nvSpPr>
      <xdr:spPr>
        <a:xfrm>
          <a:off x="8017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44994</xdr:colOff>
      <xdr:row>10</xdr:row>
      <xdr:rowOff>0</xdr:rowOff>
    </xdr:from>
    <xdr:ext cx="648335" cy="0"/>
    <xdr:sp macro="" textlink="">
      <xdr:nvSpPr>
        <xdr:cNvPr id="8" name="Shape 44">
          <a:extLst>
            <a:ext uri="{FF2B5EF4-FFF2-40B4-BE49-F238E27FC236}">
              <a16:creationId xmlns:a16="http://schemas.microsoft.com/office/drawing/2014/main" id="{2F7C03D4-3A7C-497E-B274-603BC1AA5788}"/>
            </a:ext>
          </a:extLst>
        </xdr:cNvPr>
        <xdr:cNvSpPr/>
      </xdr:nvSpPr>
      <xdr:spPr>
        <a:xfrm>
          <a:off x="10303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10</xdr:row>
      <xdr:rowOff>0</xdr:rowOff>
    </xdr:from>
    <xdr:ext cx="648335" cy="0"/>
    <xdr:sp macro="" textlink="">
      <xdr:nvSpPr>
        <xdr:cNvPr id="9" name="Shape 45">
          <a:extLst>
            <a:ext uri="{FF2B5EF4-FFF2-40B4-BE49-F238E27FC236}">
              <a16:creationId xmlns:a16="http://schemas.microsoft.com/office/drawing/2014/main" id="{2A93CDB4-064E-47EE-B17D-FE075AEE8D68}"/>
            </a:ext>
          </a:extLst>
        </xdr:cNvPr>
        <xdr:cNvSpPr/>
      </xdr:nvSpPr>
      <xdr:spPr>
        <a:xfrm>
          <a:off x="6403670"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10</xdr:row>
      <xdr:rowOff>0</xdr:rowOff>
    </xdr:from>
    <xdr:ext cx="648335" cy="0"/>
    <xdr:sp macro="" textlink="">
      <xdr:nvSpPr>
        <xdr:cNvPr id="10" name="Shape 46">
          <a:extLst>
            <a:ext uri="{FF2B5EF4-FFF2-40B4-BE49-F238E27FC236}">
              <a16:creationId xmlns:a16="http://schemas.microsoft.com/office/drawing/2014/main" id="{2BEF2277-BB14-47AB-8156-8636B5F03430}"/>
            </a:ext>
          </a:extLst>
        </xdr:cNvPr>
        <xdr:cNvSpPr/>
      </xdr:nvSpPr>
      <xdr:spPr>
        <a:xfrm>
          <a:off x="7207794"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10</xdr:row>
      <xdr:rowOff>0</xdr:rowOff>
    </xdr:from>
    <xdr:ext cx="648335" cy="0"/>
    <xdr:sp macro="" textlink="">
      <xdr:nvSpPr>
        <xdr:cNvPr id="11" name="Shape 47">
          <a:extLst>
            <a:ext uri="{FF2B5EF4-FFF2-40B4-BE49-F238E27FC236}">
              <a16:creationId xmlns:a16="http://schemas.microsoft.com/office/drawing/2014/main" id="{A2E5370C-2F2F-40FB-8D04-2A87348D0156}"/>
            </a:ext>
          </a:extLst>
        </xdr:cNvPr>
        <xdr:cNvSpPr/>
      </xdr:nvSpPr>
      <xdr:spPr>
        <a:xfrm>
          <a:off x="8827046"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67FDAC5D-B1AA-42EB-8D7E-B808AD753881}"/>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8</xdr:col>
      <xdr:colOff>0</xdr:colOff>
      <xdr:row>26</xdr:row>
      <xdr:rowOff>0</xdr:rowOff>
    </xdr:from>
    <xdr:ext cx="648335" cy="0"/>
    <xdr:sp macro="" textlink="">
      <xdr:nvSpPr>
        <xdr:cNvPr id="2" name="Shape 38">
          <a:extLst>
            <a:ext uri="{FF2B5EF4-FFF2-40B4-BE49-F238E27FC236}">
              <a16:creationId xmlns:a16="http://schemas.microsoft.com/office/drawing/2014/main" id="{3347694D-A333-4B48-A055-FFFD91715C19}"/>
            </a:ext>
          </a:extLst>
        </xdr:cNvPr>
        <xdr:cNvSpPr/>
      </xdr:nvSpPr>
      <xdr:spPr>
        <a:xfrm>
          <a:off x="8048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0</xdr:colOff>
      <xdr:row>26</xdr:row>
      <xdr:rowOff>0</xdr:rowOff>
    </xdr:from>
    <xdr:ext cx="648335" cy="0"/>
    <xdr:sp macro="" textlink="">
      <xdr:nvSpPr>
        <xdr:cNvPr id="3" name="Shape 39">
          <a:extLst>
            <a:ext uri="{FF2B5EF4-FFF2-40B4-BE49-F238E27FC236}">
              <a16:creationId xmlns:a16="http://schemas.microsoft.com/office/drawing/2014/main" id="{87BCE73E-D71A-4B94-B9D4-66853595465D}"/>
            </a:ext>
          </a:extLst>
        </xdr:cNvPr>
        <xdr:cNvSpPr/>
      </xdr:nvSpPr>
      <xdr:spPr>
        <a:xfrm>
          <a:off x="10334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0</xdr:colOff>
      <xdr:row>26</xdr:row>
      <xdr:rowOff>0</xdr:rowOff>
    </xdr:from>
    <xdr:ext cx="648335" cy="0"/>
    <xdr:sp macro="" textlink="">
      <xdr:nvSpPr>
        <xdr:cNvPr id="4" name="Shape 40">
          <a:extLst>
            <a:ext uri="{FF2B5EF4-FFF2-40B4-BE49-F238E27FC236}">
              <a16:creationId xmlns:a16="http://schemas.microsoft.com/office/drawing/2014/main" id="{68F40EF6-D879-449C-9C0C-5AE31B41A8C9}"/>
            </a:ext>
          </a:extLst>
        </xdr:cNvPr>
        <xdr:cNvSpPr/>
      </xdr:nvSpPr>
      <xdr:spPr>
        <a:xfrm>
          <a:off x="6429375"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0</xdr:colOff>
      <xdr:row>26</xdr:row>
      <xdr:rowOff>0</xdr:rowOff>
    </xdr:from>
    <xdr:ext cx="648335" cy="0"/>
    <xdr:sp macro="" textlink="">
      <xdr:nvSpPr>
        <xdr:cNvPr id="5" name="Shape 41">
          <a:extLst>
            <a:ext uri="{FF2B5EF4-FFF2-40B4-BE49-F238E27FC236}">
              <a16:creationId xmlns:a16="http://schemas.microsoft.com/office/drawing/2014/main" id="{43593DA8-5C64-4A37-9462-6CBC3C19CD80}"/>
            </a:ext>
          </a:extLst>
        </xdr:cNvPr>
        <xdr:cNvSpPr/>
      </xdr:nvSpPr>
      <xdr:spPr>
        <a:xfrm>
          <a:off x="7239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11</xdr:col>
      <xdr:colOff>0</xdr:colOff>
      <xdr:row>26</xdr:row>
      <xdr:rowOff>0</xdr:rowOff>
    </xdr:from>
    <xdr:ext cx="648335" cy="0"/>
    <xdr:sp macro="" textlink="">
      <xdr:nvSpPr>
        <xdr:cNvPr id="6" name="Shape 42">
          <a:extLst>
            <a:ext uri="{FF2B5EF4-FFF2-40B4-BE49-F238E27FC236}">
              <a16:creationId xmlns:a16="http://schemas.microsoft.com/office/drawing/2014/main" id="{52386250-04AE-4C37-BEFD-EA63D1CB72AD}"/>
            </a:ext>
          </a:extLst>
        </xdr:cNvPr>
        <xdr:cNvSpPr/>
      </xdr:nvSpPr>
      <xdr:spPr>
        <a:xfrm>
          <a:off x="9525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44994</xdr:colOff>
      <xdr:row>26</xdr:row>
      <xdr:rowOff>0</xdr:rowOff>
    </xdr:from>
    <xdr:ext cx="648335" cy="0"/>
    <xdr:sp macro="" textlink="">
      <xdr:nvSpPr>
        <xdr:cNvPr id="7" name="Shape 43">
          <a:extLst>
            <a:ext uri="{FF2B5EF4-FFF2-40B4-BE49-F238E27FC236}">
              <a16:creationId xmlns:a16="http://schemas.microsoft.com/office/drawing/2014/main" id="{0E23427E-335D-40B6-9117-631C458655AF}"/>
            </a:ext>
          </a:extLst>
        </xdr:cNvPr>
        <xdr:cNvSpPr/>
      </xdr:nvSpPr>
      <xdr:spPr>
        <a:xfrm>
          <a:off x="8017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44994</xdr:colOff>
      <xdr:row>26</xdr:row>
      <xdr:rowOff>0</xdr:rowOff>
    </xdr:from>
    <xdr:ext cx="648335" cy="0"/>
    <xdr:sp macro="" textlink="">
      <xdr:nvSpPr>
        <xdr:cNvPr id="8" name="Shape 44">
          <a:extLst>
            <a:ext uri="{FF2B5EF4-FFF2-40B4-BE49-F238E27FC236}">
              <a16:creationId xmlns:a16="http://schemas.microsoft.com/office/drawing/2014/main" id="{2AA81859-47D0-4D49-9A09-579C1AA29ECC}"/>
            </a:ext>
          </a:extLst>
        </xdr:cNvPr>
        <xdr:cNvSpPr/>
      </xdr:nvSpPr>
      <xdr:spPr>
        <a:xfrm>
          <a:off x="10303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3</xdr:col>
      <xdr:colOff>50495</xdr:colOff>
      <xdr:row>26</xdr:row>
      <xdr:rowOff>0</xdr:rowOff>
    </xdr:from>
    <xdr:ext cx="648335" cy="0"/>
    <xdr:sp macro="" textlink="">
      <xdr:nvSpPr>
        <xdr:cNvPr id="9" name="Shape 45">
          <a:extLst>
            <a:ext uri="{FF2B5EF4-FFF2-40B4-BE49-F238E27FC236}">
              <a16:creationId xmlns:a16="http://schemas.microsoft.com/office/drawing/2014/main" id="{7A66FF80-FE0E-400D-8B0B-1197C60557F3}"/>
            </a:ext>
          </a:extLst>
        </xdr:cNvPr>
        <xdr:cNvSpPr/>
      </xdr:nvSpPr>
      <xdr:spPr>
        <a:xfrm>
          <a:off x="6403670"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5</xdr:col>
      <xdr:colOff>44994</xdr:colOff>
      <xdr:row>26</xdr:row>
      <xdr:rowOff>0</xdr:rowOff>
    </xdr:from>
    <xdr:ext cx="648335" cy="0"/>
    <xdr:sp macro="" textlink="">
      <xdr:nvSpPr>
        <xdr:cNvPr id="10" name="Shape 46">
          <a:extLst>
            <a:ext uri="{FF2B5EF4-FFF2-40B4-BE49-F238E27FC236}">
              <a16:creationId xmlns:a16="http://schemas.microsoft.com/office/drawing/2014/main" id="{EC3E0BC9-9F21-43BB-A205-8E86662D1361}"/>
            </a:ext>
          </a:extLst>
        </xdr:cNvPr>
        <xdr:cNvSpPr/>
      </xdr:nvSpPr>
      <xdr:spPr>
        <a:xfrm>
          <a:off x="7207794"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9</xdr:col>
      <xdr:colOff>44996</xdr:colOff>
      <xdr:row>26</xdr:row>
      <xdr:rowOff>0</xdr:rowOff>
    </xdr:from>
    <xdr:ext cx="648335" cy="0"/>
    <xdr:sp macro="" textlink="">
      <xdr:nvSpPr>
        <xdr:cNvPr id="11" name="Shape 47">
          <a:extLst>
            <a:ext uri="{FF2B5EF4-FFF2-40B4-BE49-F238E27FC236}">
              <a16:creationId xmlns:a16="http://schemas.microsoft.com/office/drawing/2014/main" id="{8638C4B7-B275-46F0-B47C-ADCE212F709D}"/>
            </a:ext>
          </a:extLst>
        </xdr:cNvPr>
        <xdr:cNvSpPr/>
      </xdr:nvSpPr>
      <xdr:spPr>
        <a:xfrm>
          <a:off x="8827046"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63D34D00-A79F-4016-9576-06FBD46E2F66}"/>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9</xdr:col>
      <xdr:colOff>0</xdr:colOff>
      <xdr:row>6</xdr:row>
      <xdr:rowOff>0</xdr:rowOff>
    </xdr:from>
    <xdr:ext cx="648335" cy="0"/>
    <xdr:sp macro="" textlink="">
      <xdr:nvSpPr>
        <xdr:cNvPr id="2" name="Shape 38">
          <a:extLst>
            <a:ext uri="{FF2B5EF4-FFF2-40B4-BE49-F238E27FC236}">
              <a16:creationId xmlns:a16="http://schemas.microsoft.com/office/drawing/2014/main" id="{BEC3FC90-A6E2-46AD-A5ED-0D60879D38C7}"/>
            </a:ext>
          </a:extLst>
        </xdr:cNvPr>
        <xdr:cNvSpPr/>
      </xdr:nvSpPr>
      <xdr:spPr>
        <a:xfrm>
          <a:off x="8048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14</xdr:col>
      <xdr:colOff>0</xdr:colOff>
      <xdr:row>6</xdr:row>
      <xdr:rowOff>0</xdr:rowOff>
    </xdr:from>
    <xdr:ext cx="648335" cy="0"/>
    <xdr:sp macro="" textlink="">
      <xdr:nvSpPr>
        <xdr:cNvPr id="3" name="Shape 39">
          <a:extLst>
            <a:ext uri="{FF2B5EF4-FFF2-40B4-BE49-F238E27FC236}">
              <a16:creationId xmlns:a16="http://schemas.microsoft.com/office/drawing/2014/main" id="{27930293-98BA-42AA-8F20-29B4206CDC87}"/>
            </a:ext>
          </a:extLst>
        </xdr:cNvPr>
        <xdr:cNvSpPr/>
      </xdr:nvSpPr>
      <xdr:spPr>
        <a:xfrm>
          <a:off x="10334625" y="26793825"/>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6</xdr:row>
      <xdr:rowOff>0</xdr:rowOff>
    </xdr:from>
    <xdr:ext cx="648335" cy="0"/>
    <xdr:sp macro="" textlink="">
      <xdr:nvSpPr>
        <xdr:cNvPr id="4" name="Shape 40">
          <a:extLst>
            <a:ext uri="{FF2B5EF4-FFF2-40B4-BE49-F238E27FC236}">
              <a16:creationId xmlns:a16="http://schemas.microsoft.com/office/drawing/2014/main" id="{6BE527BC-DF92-4390-A892-1E6BD21963D5}"/>
            </a:ext>
          </a:extLst>
        </xdr:cNvPr>
        <xdr:cNvSpPr/>
      </xdr:nvSpPr>
      <xdr:spPr>
        <a:xfrm>
          <a:off x="6429375"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6</xdr:row>
      <xdr:rowOff>0</xdr:rowOff>
    </xdr:from>
    <xdr:ext cx="648335" cy="0"/>
    <xdr:sp macro="" textlink="">
      <xdr:nvSpPr>
        <xdr:cNvPr id="5" name="Shape 41">
          <a:extLst>
            <a:ext uri="{FF2B5EF4-FFF2-40B4-BE49-F238E27FC236}">
              <a16:creationId xmlns:a16="http://schemas.microsoft.com/office/drawing/2014/main" id="{D6C0B628-0C27-4109-86EC-B29CEA36AED0}"/>
            </a:ext>
          </a:extLst>
        </xdr:cNvPr>
        <xdr:cNvSpPr/>
      </xdr:nvSpPr>
      <xdr:spPr>
        <a:xfrm>
          <a:off x="7239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12</xdr:col>
      <xdr:colOff>0</xdr:colOff>
      <xdr:row>6</xdr:row>
      <xdr:rowOff>0</xdr:rowOff>
    </xdr:from>
    <xdr:ext cx="648335" cy="0"/>
    <xdr:sp macro="" textlink="">
      <xdr:nvSpPr>
        <xdr:cNvPr id="6" name="Shape 42">
          <a:extLst>
            <a:ext uri="{FF2B5EF4-FFF2-40B4-BE49-F238E27FC236}">
              <a16:creationId xmlns:a16="http://schemas.microsoft.com/office/drawing/2014/main" id="{0515F6CE-89B5-4C72-964D-B5B521B14D71}"/>
            </a:ext>
          </a:extLst>
        </xdr:cNvPr>
        <xdr:cNvSpPr/>
      </xdr:nvSpPr>
      <xdr:spPr>
        <a:xfrm>
          <a:off x="9525000" y="26793825"/>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6</xdr:row>
      <xdr:rowOff>0</xdr:rowOff>
    </xdr:from>
    <xdr:ext cx="648335" cy="0"/>
    <xdr:sp macro="" textlink="">
      <xdr:nvSpPr>
        <xdr:cNvPr id="7" name="Shape 43">
          <a:extLst>
            <a:ext uri="{FF2B5EF4-FFF2-40B4-BE49-F238E27FC236}">
              <a16:creationId xmlns:a16="http://schemas.microsoft.com/office/drawing/2014/main" id="{84B23F27-3609-475D-9EA0-112802D55512}"/>
            </a:ext>
          </a:extLst>
        </xdr:cNvPr>
        <xdr:cNvSpPr/>
      </xdr:nvSpPr>
      <xdr:spPr>
        <a:xfrm>
          <a:off x="8017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44994</xdr:colOff>
      <xdr:row>6</xdr:row>
      <xdr:rowOff>0</xdr:rowOff>
    </xdr:from>
    <xdr:ext cx="648335" cy="0"/>
    <xdr:sp macro="" textlink="">
      <xdr:nvSpPr>
        <xdr:cNvPr id="8" name="Shape 44">
          <a:extLst>
            <a:ext uri="{FF2B5EF4-FFF2-40B4-BE49-F238E27FC236}">
              <a16:creationId xmlns:a16="http://schemas.microsoft.com/office/drawing/2014/main" id="{1E2DAEAA-9662-41AB-90C9-FA68DF44EEC4}"/>
            </a:ext>
          </a:extLst>
        </xdr:cNvPr>
        <xdr:cNvSpPr/>
      </xdr:nvSpPr>
      <xdr:spPr>
        <a:xfrm>
          <a:off x="10303419" y="32918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6</xdr:row>
      <xdr:rowOff>0</xdr:rowOff>
    </xdr:from>
    <xdr:ext cx="648335" cy="0"/>
    <xdr:sp macro="" textlink="">
      <xdr:nvSpPr>
        <xdr:cNvPr id="9" name="Shape 45">
          <a:extLst>
            <a:ext uri="{FF2B5EF4-FFF2-40B4-BE49-F238E27FC236}">
              <a16:creationId xmlns:a16="http://schemas.microsoft.com/office/drawing/2014/main" id="{43AA4535-7E27-4640-9CC4-9A5DCCDBE527}"/>
            </a:ext>
          </a:extLst>
        </xdr:cNvPr>
        <xdr:cNvSpPr/>
      </xdr:nvSpPr>
      <xdr:spPr>
        <a:xfrm>
          <a:off x="6403670"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6</xdr:row>
      <xdr:rowOff>0</xdr:rowOff>
    </xdr:from>
    <xdr:ext cx="648335" cy="0"/>
    <xdr:sp macro="" textlink="">
      <xdr:nvSpPr>
        <xdr:cNvPr id="10" name="Shape 46">
          <a:extLst>
            <a:ext uri="{FF2B5EF4-FFF2-40B4-BE49-F238E27FC236}">
              <a16:creationId xmlns:a16="http://schemas.microsoft.com/office/drawing/2014/main" id="{42899153-1D1C-4130-8EDD-63F687AC8958}"/>
            </a:ext>
          </a:extLst>
        </xdr:cNvPr>
        <xdr:cNvSpPr/>
      </xdr:nvSpPr>
      <xdr:spPr>
        <a:xfrm>
          <a:off x="7207794"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6</xdr:row>
      <xdr:rowOff>0</xdr:rowOff>
    </xdr:from>
    <xdr:ext cx="648335" cy="0"/>
    <xdr:sp macro="" textlink="">
      <xdr:nvSpPr>
        <xdr:cNvPr id="11" name="Shape 47">
          <a:extLst>
            <a:ext uri="{FF2B5EF4-FFF2-40B4-BE49-F238E27FC236}">
              <a16:creationId xmlns:a16="http://schemas.microsoft.com/office/drawing/2014/main" id="{58BAEB3C-6D58-44A8-B2F3-17143BF8E1BB}"/>
            </a:ext>
          </a:extLst>
        </xdr:cNvPr>
        <xdr:cNvSpPr/>
      </xdr:nvSpPr>
      <xdr:spPr>
        <a:xfrm>
          <a:off x="8827046" y="32918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5ED5A792-0931-4EFB-9228-D581C91D9F53}"/>
            </a:ext>
          </a:extLst>
        </xdr:cNvPr>
        <xdr:cNvPicPr>
          <a:picLocks noChangeAspect="1"/>
        </xdr:cNvPicPr>
      </xdr:nvPicPr>
      <xdr:blipFill>
        <a:blip xmlns:r="http://schemas.openxmlformats.org/officeDocument/2006/relationships" r:embed="rId1"/>
        <a:stretch>
          <a:fillRect/>
        </a:stretch>
      </xdr:blipFill>
      <xdr:spPr>
        <a:xfrm>
          <a:off x="191860" y="181881"/>
          <a:ext cx="1422400" cy="398272"/>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EF-CC89-0445-AB53-2EEC2F85D749}">
  <dimension ref="B2:M34"/>
  <sheetViews>
    <sheetView showGridLines="0" tabSelected="1" topLeftCell="A5" zoomScale="150" zoomScaleNormal="180" workbookViewId="0">
      <selection activeCell="D17" sqref="D17"/>
    </sheetView>
  </sheetViews>
  <sheetFormatPr baseColWidth="10" defaultColWidth="7.5" defaultRowHeight="12.75"/>
  <cols>
    <col min="1" max="1" width="2.375" style="2" customWidth="1"/>
    <col min="2" max="2" width="74" style="2" customWidth="1"/>
    <col min="3" max="3" width="1" style="2" customWidth="1"/>
    <col min="4" max="4" width="10.5" style="2" customWidth="1"/>
    <col min="5" max="5" width="1" style="2" customWidth="1"/>
    <col min="6" max="6" width="9.625" style="2" customWidth="1"/>
    <col min="7" max="7" width="1" style="2" customWidth="1"/>
    <col min="8" max="8" width="9.625" style="2" customWidth="1"/>
    <col min="9" max="9" width="1" style="2" customWidth="1"/>
    <col min="10" max="10" width="9.625" style="2" customWidth="1"/>
    <col min="11" max="11" width="1" style="2" customWidth="1"/>
    <col min="12" max="12" width="9.625" style="2" customWidth="1"/>
    <col min="13" max="13" width="2.375" style="2" customWidth="1"/>
    <col min="14" max="16384" width="7.5" style="2"/>
  </cols>
  <sheetData>
    <row r="2" spans="2:13" ht="33.950000000000003" customHeight="1">
      <c r="B2" s="445"/>
      <c r="C2" s="258"/>
      <c r="D2" s="258"/>
      <c r="E2" s="258"/>
      <c r="F2" s="258"/>
      <c r="G2" s="258"/>
      <c r="H2" s="258"/>
      <c r="I2" s="258"/>
      <c r="J2" s="452" t="s">
        <v>0</v>
      </c>
      <c r="K2" s="452"/>
      <c r="L2" s="452"/>
    </row>
    <row r="3" spans="2:13" ht="12.95" customHeight="1">
      <c r="B3" s="260"/>
      <c r="C3" s="258"/>
      <c r="D3" s="258"/>
      <c r="E3" s="258"/>
      <c r="F3" s="258"/>
      <c r="G3" s="258"/>
      <c r="H3" s="258"/>
      <c r="I3" s="258"/>
      <c r="J3" s="258"/>
      <c r="K3" s="258"/>
      <c r="L3" s="258"/>
    </row>
    <row r="4" spans="2:13" ht="20.100000000000001" customHeight="1" thickBot="1">
      <c r="B4" s="451" t="s">
        <v>1</v>
      </c>
      <c r="C4" s="451"/>
      <c r="D4" s="451"/>
      <c r="E4" s="451"/>
      <c r="F4" s="451"/>
      <c r="G4" s="451"/>
      <c r="H4" s="451"/>
      <c r="I4" s="451"/>
      <c r="J4" s="451"/>
      <c r="K4" s="451"/>
      <c r="L4" s="451"/>
      <c r="M4" s="14"/>
    </row>
    <row r="5" spans="2:13" ht="27.95" customHeight="1" thickTop="1">
      <c r="B5" s="47" t="s">
        <v>2</v>
      </c>
      <c r="C5" s="47"/>
      <c r="D5" s="45">
        <v>2020</v>
      </c>
      <c r="E5" s="46"/>
      <c r="F5" s="45">
        <v>2021</v>
      </c>
      <c r="G5" s="44"/>
      <c r="H5" s="45">
        <v>2022</v>
      </c>
      <c r="I5" s="44"/>
      <c r="J5" s="45">
        <v>2023</v>
      </c>
      <c r="K5" s="44"/>
      <c r="L5" s="43">
        <v>2024</v>
      </c>
      <c r="M5" s="3"/>
    </row>
    <row r="6" spans="2:13" s="110" customFormat="1" ht="18" customHeight="1">
      <c r="B6" s="264" t="s">
        <v>3</v>
      </c>
      <c r="C6" s="42"/>
      <c r="D6" s="265"/>
      <c r="E6" s="44"/>
      <c r="F6" s="265"/>
      <c r="G6" s="44"/>
      <c r="H6" s="265"/>
      <c r="I6" s="44"/>
      <c r="J6" s="265"/>
      <c r="K6" s="44"/>
      <c r="L6" s="266"/>
      <c r="M6" s="4"/>
    </row>
    <row r="7" spans="2:13" ht="12" customHeight="1">
      <c r="B7" s="13" t="s">
        <v>4</v>
      </c>
      <c r="C7" s="9"/>
      <c r="D7" s="27">
        <v>17606</v>
      </c>
      <c r="E7" s="28"/>
      <c r="F7" s="27">
        <v>18720</v>
      </c>
      <c r="G7" s="26"/>
      <c r="H7" s="27">
        <v>21095</v>
      </c>
      <c r="I7" s="26"/>
      <c r="J7" s="27">
        <v>21178</v>
      </c>
      <c r="K7" s="26"/>
      <c r="L7" s="25">
        <v>21156</v>
      </c>
      <c r="M7" s="4"/>
    </row>
    <row r="8" spans="2:13" ht="12" customHeight="1">
      <c r="B8" s="107" t="s">
        <v>5</v>
      </c>
      <c r="C8" s="9"/>
      <c r="D8" s="415">
        <v>0.28000000000000003</v>
      </c>
      <c r="E8" s="416"/>
      <c r="F8" s="415">
        <v>0.31</v>
      </c>
      <c r="G8" s="417"/>
      <c r="H8" s="415">
        <v>0.34</v>
      </c>
      <c r="I8" s="417"/>
      <c r="J8" s="415">
        <v>0.35</v>
      </c>
      <c r="K8" s="417"/>
      <c r="L8" s="418">
        <v>0.34</v>
      </c>
      <c r="M8" s="4"/>
    </row>
    <row r="9" spans="2:13" ht="12" customHeight="1">
      <c r="B9" s="107" t="s">
        <v>6</v>
      </c>
      <c r="C9" s="9"/>
      <c r="D9" s="415"/>
      <c r="E9" s="416"/>
      <c r="F9" s="415">
        <v>0.33</v>
      </c>
      <c r="G9" s="417"/>
      <c r="H9" s="415">
        <v>0.37</v>
      </c>
      <c r="I9" s="417"/>
      <c r="J9" s="415">
        <v>0.39</v>
      </c>
      <c r="K9" s="417"/>
      <c r="L9" s="418">
        <v>0.43</v>
      </c>
      <c r="M9" s="4"/>
    </row>
    <row r="10" spans="2:13" ht="12" customHeight="1">
      <c r="B10" s="13" t="s">
        <v>7</v>
      </c>
      <c r="C10" s="19"/>
      <c r="D10" s="27">
        <v>3707</v>
      </c>
      <c r="E10" s="28"/>
      <c r="F10" s="27">
        <v>3875</v>
      </c>
      <c r="G10" s="26"/>
      <c r="H10" s="27">
        <v>3739</v>
      </c>
      <c r="I10" s="26"/>
      <c r="J10" s="27">
        <v>4258</v>
      </c>
      <c r="K10" s="26"/>
      <c r="L10" s="25">
        <v>4499</v>
      </c>
      <c r="M10" s="4"/>
    </row>
    <row r="11" spans="2:13" ht="12.95" customHeight="1">
      <c r="B11" s="13" t="s">
        <v>8</v>
      </c>
      <c r="C11" s="19"/>
      <c r="D11" s="27">
        <v>2363</v>
      </c>
      <c r="E11" s="28"/>
      <c r="F11" s="27">
        <v>2614</v>
      </c>
      <c r="G11" s="26"/>
      <c r="H11" s="27">
        <v>2476</v>
      </c>
      <c r="I11" s="26"/>
      <c r="J11" s="27">
        <v>3022</v>
      </c>
      <c r="K11" s="26"/>
      <c r="L11" s="25">
        <v>3204</v>
      </c>
      <c r="M11" s="14"/>
    </row>
    <row r="12" spans="2:13" ht="12" customHeight="1">
      <c r="B12" s="13" t="s">
        <v>9</v>
      </c>
      <c r="C12" s="9"/>
      <c r="D12" s="36" t="s">
        <v>10</v>
      </c>
      <c r="E12" s="39"/>
      <c r="F12" s="33">
        <v>481</v>
      </c>
      <c r="G12" s="35"/>
      <c r="H12" s="38" t="s">
        <v>11</v>
      </c>
      <c r="I12" s="35"/>
      <c r="J12" s="38">
        <v>1</v>
      </c>
      <c r="K12" s="35"/>
      <c r="L12" s="34" t="s">
        <v>12</v>
      </c>
      <c r="M12" s="4"/>
    </row>
    <row r="13" spans="2:13" ht="12" customHeight="1">
      <c r="B13" s="13" t="s">
        <v>13</v>
      </c>
      <c r="C13" s="19"/>
      <c r="D13" s="36" t="s">
        <v>14</v>
      </c>
      <c r="E13" s="37"/>
      <c r="F13" s="36" t="s">
        <v>15</v>
      </c>
      <c r="G13" s="35"/>
      <c r="H13" s="36" t="s">
        <v>16</v>
      </c>
      <c r="I13" s="35"/>
      <c r="J13" s="36" t="s">
        <v>17</v>
      </c>
      <c r="K13" s="35"/>
      <c r="L13" s="34" t="s">
        <v>18</v>
      </c>
      <c r="M13" s="4"/>
    </row>
    <row r="14" spans="2:13" ht="12" customHeight="1">
      <c r="B14" s="13" t="s">
        <v>19</v>
      </c>
      <c r="C14" s="9"/>
      <c r="D14" s="27" t="s">
        <v>20</v>
      </c>
      <c r="E14" s="28"/>
      <c r="F14" s="33">
        <v>1902</v>
      </c>
      <c r="G14" s="26"/>
      <c r="H14" s="27">
        <v>1723</v>
      </c>
      <c r="I14" s="26"/>
      <c r="J14" s="27">
        <v>2087</v>
      </c>
      <c r="K14" s="26"/>
      <c r="L14" s="25">
        <v>1918</v>
      </c>
      <c r="M14" s="4"/>
    </row>
    <row r="15" spans="2:13" ht="12" customHeight="1">
      <c r="B15" s="13" t="s">
        <v>21</v>
      </c>
      <c r="C15" s="9"/>
      <c r="D15" s="27" t="s">
        <v>22</v>
      </c>
      <c r="E15" s="28"/>
      <c r="F15" s="33">
        <v>1759</v>
      </c>
      <c r="G15" s="26"/>
      <c r="H15" s="27">
        <v>1597</v>
      </c>
      <c r="I15" s="26"/>
      <c r="J15" s="27">
        <v>1929</v>
      </c>
      <c r="K15" s="26"/>
      <c r="L15" s="25">
        <v>1782</v>
      </c>
      <c r="M15" s="4"/>
    </row>
    <row r="16" spans="2:13" ht="12" customHeight="1">
      <c r="B16" s="13" t="s">
        <v>23</v>
      </c>
      <c r="C16" s="19"/>
      <c r="D16" s="30" t="s">
        <v>24</v>
      </c>
      <c r="E16" s="31"/>
      <c r="F16" s="30">
        <v>8.91</v>
      </c>
      <c r="G16" s="29"/>
      <c r="H16" s="30">
        <v>8.4499999999999993</v>
      </c>
      <c r="I16" s="29"/>
      <c r="J16" s="30">
        <v>10.43</v>
      </c>
      <c r="K16" s="29"/>
      <c r="L16" s="32">
        <v>9.8699999999999992</v>
      </c>
      <c r="M16" s="4"/>
    </row>
    <row r="17" spans="2:13" ht="12" customHeight="1">
      <c r="B17" s="13" t="s">
        <v>25</v>
      </c>
      <c r="C17" s="9"/>
      <c r="D17" s="30">
        <v>2.2000000000000002</v>
      </c>
      <c r="E17" s="31"/>
      <c r="F17" s="30">
        <v>2.4</v>
      </c>
      <c r="G17" s="29"/>
      <c r="H17" s="30">
        <v>2.6</v>
      </c>
      <c r="I17" s="29"/>
      <c r="J17" s="30">
        <v>3</v>
      </c>
      <c r="K17" s="29"/>
      <c r="L17" s="11" t="s">
        <v>671</v>
      </c>
      <c r="M17" s="4"/>
    </row>
    <row r="18" spans="2:13" ht="12" customHeight="1">
      <c r="B18" s="24" t="s">
        <v>26</v>
      </c>
      <c r="C18" s="23"/>
      <c r="D18" s="22"/>
      <c r="E18" s="6"/>
      <c r="F18" s="22"/>
      <c r="G18" s="6"/>
      <c r="H18" s="22"/>
      <c r="I18" s="6"/>
      <c r="J18" s="22"/>
      <c r="K18" s="6"/>
      <c r="L18" s="21"/>
      <c r="M18" s="4"/>
    </row>
    <row r="19" spans="2:13" ht="12" customHeight="1">
      <c r="B19" s="13" t="s">
        <v>27</v>
      </c>
      <c r="C19" s="9"/>
      <c r="D19" s="27">
        <v>969</v>
      </c>
      <c r="E19" s="28"/>
      <c r="F19" s="27">
        <v>1419</v>
      </c>
      <c r="G19" s="26"/>
      <c r="H19" s="27">
        <v>1260</v>
      </c>
      <c r="I19" s="26"/>
      <c r="J19" s="27">
        <v>1235</v>
      </c>
      <c r="K19" s="26"/>
      <c r="L19" s="25">
        <v>1300</v>
      </c>
      <c r="M19" s="4"/>
    </row>
    <row r="20" spans="2:13" ht="12" customHeight="1">
      <c r="B20" s="13" t="s">
        <v>28</v>
      </c>
      <c r="C20" s="19"/>
      <c r="D20" s="27">
        <v>98</v>
      </c>
      <c r="E20" s="28"/>
      <c r="F20" s="27">
        <v>180</v>
      </c>
      <c r="G20" s="26"/>
      <c r="H20" s="27">
        <v>551</v>
      </c>
      <c r="I20" s="26"/>
      <c r="J20" s="27">
        <v>614</v>
      </c>
      <c r="K20" s="26"/>
      <c r="L20" s="25">
        <v>843</v>
      </c>
      <c r="M20" s="4"/>
    </row>
    <row r="21" spans="2:13" ht="12.95" customHeight="1">
      <c r="B21" s="13" t="s">
        <v>29</v>
      </c>
      <c r="C21" s="9"/>
      <c r="D21" s="27">
        <v>1067</v>
      </c>
      <c r="E21" s="28"/>
      <c r="F21" s="27">
        <v>1599</v>
      </c>
      <c r="G21" s="26"/>
      <c r="H21" s="27">
        <v>1811</v>
      </c>
      <c r="I21" s="26"/>
      <c r="J21" s="27">
        <v>1850</v>
      </c>
      <c r="K21" s="26"/>
      <c r="L21" s="25">
        <v>2143</v>
      </c>
      <c r="M21" s="14"/>
    </row>
    <row r="22" spans="2:13" ht="12" customHeight="1">
      <c r="B22" s="24" t="s">
        <v>30</v>
      </c>
      <c r="C22" s="23"/>
      <c r="D22" s="22"/>
      <c r="E22" s="6"/>
      <c r="F22" s="22"/>
      <c r="G22" s="6"/>
      <c r="H22" s="22"/>
      <c r="I22" s="6"/>
      <c r="J22" s="22"/>
      <c r="K22" s="6"/>
      <c r="L22" s="21"/>
      <c r="M22" s="4"/>
    </row>
    <row r="23" spans="2:13" ht="12" customHeight="1">
      <c r="B23" s="13" t="s">
        <v>31</v>
      </c>
      <c r="C23" s="9"/>
      <c r="D23" s="27">
        <v>3027</v>
      </c>
      <c r="E23" s="28"/>
      <c r="F23" s="27">
        <v>2396</v>
      </c>
      <c r="G23" s="26"/>
      <c r="H23" s="27">
        <v>2420</v>
      </c>
      <c r="I23" s="26"/>
      <c r="J23" s="27">
        <v>3205</v>
      </c>
      <c r="K23" s="26"/>
      <c r="L23" s="25">
        <v>3232</v>
      </c>
      <c r="M23" s="4"/>
    </row>
    <row r="24" spans="2:13" ht="12" customHeight="1">
      <c r="B24" s="13" t="s">
        <v>32</v>
      </c>
      <c r="C24" s="19"/>
      <c r="D24" s="27">
        <v>2172</v>
      </c>
      <c r="E24" s="26"/>
      <c r="F24" s="27">
        <v>1187</v>
      </c>
      <c r="G24" s="26"/>
      <c r="H24" s="27">
        <v>1341</v>
      </c>
      <c r="I24" s="26"/>
      <c r="J24" s="27">
        <v>2163</v>
      </c>
      <c r="K24" s="26"/>
      <c r="L24" s="25">
        <v>2169</v>
      </c>
      <c r="M24" s="4"/>
    </row>
    <row r="25" spans="2:13" ht="12" customHeight="1">
      <c r="B25" s="24" t="s">
        <v>33</v>
      </c>
      <c r="C25" s="23"/>
      <c r="D25" s="22"/>
      <c r="E25" s="6"/>
      <c r="F25" s="22"/>
      <c r="G25" s="6"/>
      <c r="H25" s="22"/>
      <c r="I25" s="6"/>
      <c r="J25" s="22"/>
      <c r="K25" s="6"/>
      <c r="L25" s="21"/>
      <c r="M25" s="4"/>
    </row>
    <row r="26" spans="2:13" ht="12" customHeight="1">
      <c r="B26" s="13" t="s">
        <v>34</v>
      </c>
      <c r="C26" s="9"/>
      <c r="D26" s="27">
        <v>14548</v>
      </c>
      <c r="E26" s="28"/>
      <c r="F26" s="27">
        <v>16659</v>
      </c>
      <c r="G26" s="26"/>
      <c r="H26" s="27">
        <v>17624</v>
      </c>
      <c r="I26" s="26"/>
      <c r="J26" s="27">
        <v>18375</v>
      </c>
      <c r="K26" s="26"/>
      <c r="L26" s="25">
        <v>19975</v>
      </c>
      <c r="M26" s="4"/>
    </row>
    <row r="27" spans="2:13" ht="12" customHeight="1">
      <c r="B27" s="13" t="s">
        <v>35</v>
      </c>
      <c r="C27" s="9"/>
      <c r="D27" s="27">
        <v>32335</v>
      </c>
      <c r="E27" s="28"/>
      <c r="F27" s="27">
        <v>33711</v>
      </c>
      <c r="G27" s="26"/>
      <c r="H27" s="27">
        <v>33256</v>
      </c>
      <c r="I27" s="26"/>
      <c r="J27" s="27">
        <v>35471</v>
      </c>
      <c r="K27" s="26"/>
      <c r="L27" s="25">
        <v>37302</v>
      </c>
      <c r="M27" s="4"/>
    </row>
    <row r="28" spans="2:13" ht="12" customHeight="1">
      <c r="B28" s="13" t="s">
        <v>36</v>
      </c>
      <c r="C28" s="19"/>
      <c r="D28" s="27">
        <v>6893</v>
      </c>
      <c r="E28" s="28"/>
      <c r="F28" s="27">
        <v>4999</v>
      </c>
      <c r="G28" s="26"/>
      <c r="H28" s="27">
        <v>5532</v>
      </c>
      <c r="I28" s="26"/>
      <c r="J28" s="27">
        <v>5294</v>
      </c>
      <c r="K28" s="26"/>
      <c r="L28" s="25">
        <v>5293</v>
      </c>
      <c r="M28" s="4"/>
    </row>
    <row r="29" spans="2:13" ht="12" customHeight="1">
      <c r="B29" s="24" t="s">
        <v>37</v>
      </c>
      <c r="C29" s="23"/>
      <c r="D29" s="22"/>
      <c r="E29" s="6"/>
      <c r="F29" s="22"/>
      <c r="G29" s="6"/>
      <c r="H29" s="22"/>
      <c r="I29" s="6"/>
      <c r="J29" s="22"/>
      <c r="K29" s="6"/>
      <c r="L29" s="21"/>
      <c r="M29" s="4"/>
    </row>
    <row r="30" spans="2:13" ht="12" customHeight="1">
      <c r="B30" s="13" t="s">
        <v>38</v>
      </c>
      <c r="C30" s="19"/>
      <c r="D30" s="17">
        <v>21.1</v>
      </c>
      <c r="E30" s="18"/>
      <c r="F30" s="17">
        <v>20.7</v>
      </c>
      <c r="G30" s="16"/>
      <c r="H30" s="17">
        <v>17.7</v>
      </c>
      <c r="I30" s="16"/>
      <c r="J30" s="17">
        <v>20.100000000000001</v>
      </c>
      <c r="K30" s="16"/>
      <c r="L30" s="15">
        <v>21.3</v>
      </c>
      <c r="M30" s="4"/>
    </row>
    <row r="31" spans="2:13" ht="12.95" customHeight="1">
      <c r="B31" s="13" t="s">
        <v>39</v>
      </c>
      <c r="C31" s="19"/>
      <c r="D31" s="17">
        <v>7.9</v>
      </c>
      <c r="E31" s="18"/>
      <c r="F31" s="17">
        <v>9.3000000000000007</v>
      </c>
      <c r="G31" s="16"/>
      <c r="H31" s="17">
        <v>9.1</v>
      </c>
      <c r="I31" s="16"/>
      <c r="J31" s="17">
        <v>10.3</v>
      </c>
      <c r="K31" s="16"/>
      <c r="L31" s="15">
        <v>9.9</v>
      </c>
      <c r="M31" s="14"/>
    </row>
    <row r="32" spans="2:13" ht="12" customHeight="1">
      <c r="B32" s="13" t="s">
        <v>40</v>
      </c>
      <c r="C32" s="9"/>
      <c r="D32" s="12" t="s">
        <v>672</v>
      </c>
      <c r="E32" s="8"/>
      <c r="F32" s="12" t="s">
        <v>673</v>
      </c>
      <c r="G32" s="6"/>
      <c r="H32" s="12" t="s">
        <v>674</v>
      </c>
      <c r="I32" s="6"/>
      <c r="J32" s="12" t="s">
        <v>675</v>
      </c>
      <c r="K32" s="6"/>
      <c r="L32" s="11" t="s">
        <v>676</v>
      </c>
      <c r="M32" s="4"/>
    </row>
    <row r="33" spans="2:13" ht="6" customHeight="1">
      <c r="B33" s="10"/>
      <c r="C33" s="9"/>
      <c r="D33" s="7"/>
      <c r="E33" s="8"/>
      <c r="F33" s="7"/>
      <c r="G33" s="6"/>
      <c r="H33" s="7"/>
      <c r="I33" s="6"/>
      <c r="J33" s="7"/>
      <c r="K33" s="6"/>
      <c r="L33" s="5"/>
      <c r="M33" s="4"/>
    </row>
    <row r="34" spans="2:13" ht="120" customHeight="1">
      <c r="B34" s="453" t="s">
        <v>41</v>
      </c>
      <c r="C34" s="454"/>
      <c r="D34" s="455"/>
      <c r="E34" s="455"/>
      <c r="F34" s="455"/>
      <c r="G34" s="455"/>
      <c r="H34" s="455"/>
      <c r="I34" s="455"/>
      <c r="J34" s="455"/>
      <c r="K34" s="455"/>
      <c r="L34" s="455"/>
      <c r="M34" s="3"/>
    </row>
  </sheetData>
  <mergeCells count="3">
    <mergeCell ref="B4:L4"/>
    <mergeCell ref="J2:L2"/>
    <mergeCell ref="B34:L34"/>
  </mergeCells>
  <pageMargins left="0.7" right="0.7" top="0.75" bottom="0.75" header="0.3" footer="0.3"/>
  <pageSetup paperSize="25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A34C-8032-424D-81D7-EED587C56F99}">
  <dimension ref="B2:O30"/>
  <sheetViews>
    <sheetView showGridLines="0" zoomScale="150" zoomScaleNormal="150" workbookViewId="0">
      <selection activeCell="B26" sqref="B26:C26"/>
    </sheetView>
  </sheetViews>
  <sheetFormatPr baseColWidth="10" defaultColWidth="7.5" defaultRowHeight="12.75"/>
  <cols>
    <col min="1" max="1" width="2.375" style="48" customWidth="1"/>
    <col min="2" max="2" width="70.375" style="48" customWidth="1"/>
    <col min="3" max="3" width="9.625" style="48" customWidth="1"/>
    <col min="4" max="4" width="1" style="48" customWidth="1"/>
    <col min="5" max="5" width="9.625" style="48" customWidth="1"/>
    <col min="6" max="6" width="1" style="48" customWidth="1"/>
    <col min="7" max="7" width="9.625" style="48" customWidth="1"/>
    <col min="8" max="8" width="1" style="48" customWidth="1"/>
    <col min="9" max="9" width="9.625" style="334" customWidth="1"/>
    <col min="10" max="10" width="1" style="48" customWidth="1"/>
    <col min="11" max="11" width="8.625" style="48" customWidth="1"/>
    <col min="12" max="12" width="9.625" style="48" customWidth="1"/>
    <col min="13" max="13" width="1" style="48" customWidth="1"/>
    <col min="14" max="14" width="9.625" style="49" customWidth="1"/>
    <col min="15" max="15" width="2.375" style="48" customWidth="1"/>
    <col min="16" max="16384" width="7.5" style="48"/>
  </cols>
  <sheetData>
    <row r="2" spans="2:15" ht="33.950000000000003" customHeight="1">
      <c r="B2" s="261"/>
      <c r="L2" s="452" t="s">
        <v>0</v>
      </c>
      <c r="M2" s="452"/>
      <c r="N2" s="452"/>
    </row>
    <row r="4" spans="2:15" s="98" customFormat="1" ht="20.100000000000001" customHeight="1" thickBot="1">
      <c r="B4" s="472" t="s">
        <v>155</v>
      </c>
      <c r="C4" s="472"/>
      <c r="D4" s="472"/>
      <c r="E4" s="472"/>
      <c r="F4" s="472"/>
      <c r="G4" s="472"/>
      <c r="H4" s="472"/>
      <c r="I4" s="472"/>
      <c r="J4" s="472"/>
      <c r="K4" s="472"/>
      <c r="L4" s="472"/>
      <c r="M4" s="472"/>
      <c r="N4" s="472"/>
    </row>
    <row r="5" spans="2:15" ht="24.95" customHeight="1" thickTop="1">
      <c r="B5" s="482" t="s">
        <v>250</v>
      </c>
      <c r="C5" s="482"/>
      <c r="D5" s="482"/>
      <c r="E5" s="482"/>
      <c r="F5" s="482"/>
      <c r="G5" s="482"/>
      <c r="H5" s="482"/>
      <c r="I5" s="482"/>
      <c r="J5" s="482"/>
      <c r="K5" s="482"/>
      <c r="L5" s="482"/>
      <c r="M5" s="482"/>
      <c r="N5" s="482"/>
    </row>
    <row r="6" spans="2:15" ht="24" customHeight="1">
      <c r="B6" s="19"/>
      <c r="C6" s="46"/>
      <c r="D6" s="64"/>
      <c r="E6" s="254">
        <v>2021</v>
      </c>
      <c r="F6" s="44"/>
      <c r="G6" s="254">
        <v>2022</v>
      </c>
      <c r="H6" s="44"/>
      <c r="I6" s="335">
        <v>2023</v>
      </c>
      <c r="J6" s="44"/>
      <c r="K6" s="97">
        <v>2024</v>
      </c>
      <c r="L6" s="255" t="s">
        <v>157</v>
      </c>
      <c r="M6" s="44"/>
      <c r="N6" s="269" t="s">
        <v>158</v>
      </c>
    </row>
    <row r="7" spans="2:15" ht="12" customHeight="1">
      <c r="B7" s="484" t="s">
        <v>323</v>
      </c>
      <c r="C7" s="484"/>
      <c r="D7" s="19"/>
      <c r="E7" s="276"/>
      <c r="F7" s="263"/>
      <c r="G7" s="276"/>
      <c r="H7" s="263"/>
      <c r="I7" s="54"/>
      <c r="J7" s="19"/>
      <c r="K7" s="55"/>
      <c r="L7" s="276"/>
      <c r="M7" s="19"/>
      <c r="N7" s="53"/>
      <c r="O7" s="49"/>
    </row>
    <row r="8" spans="2:15" ht="12" customHeight="1">
      <c r="B8" s="477" t="s">
        <v>324</v>
      </c>
      <c r="C8" s="477"/>
      <c r="D8" s="271"/>
      <c r="E8" s="263"/>
      <c r="F8" s="271"/>
      <c r="G8" s="271"/>
      <c r="H8" s="271"/>
      <c r="I8" s="38"/>
      <c r="J8" s="271"/>
      <c r="K8" s="55"/>
      <c r="L8" s="263"/>
      <c r="M8" s="271"/>
      <c r="N8" s="271"/>
      <c r="O8" s="19"/>
    </row>
    <row r="9" spans="2:15" ht="12" customHeight="1">
      <c r="B9" s="479" t="s">
        <v>325</v>
      </c>
      <c r="C9" s="487"/>
      <c r="D9" s="19"/>
      <c r="E9" s="38">
        <v>92</v>
      </c>
      <c r="F9" s="272"/>
      <c r="G9" s="38">
        <v>93</v>
      </c>
      <c r="H9" s="272"/>
      <c r="I9" s="38">
        <v>93</v>
      </c>
      <c r="J9" s="19"/>
      <c r="K9" s="38">
        <v>95</v>
      </c>
      <c r="L9" s="12" t="s">
        <v>171</v>
      </c>
      <c r="M9" s="19"/>
      <c r="N9" s="54" t="s">
        <v>182</v>
      </c>
      <c r="O9" s="19"/>
    </row>
    <row r="10" spans="2:15" ht="12" customHeight="1">
      <c r="B10" s="477" t="s">
        <v>326</v>
      </c>
      <c r="C10" s="477"/>
      <c r="D10" s="271"/>
      <c r="E10" s="263"/>
      <c r="F10" s="271"/>
      <c r="G10" s="271"/>
      <c r="H10" s="271"/>
      <c r="I10" s="344"/>
      <c r="J10" s="271"/>
      <c r="K10" s="55"/>
      <c r="L10" s="263"/>
      <c r="M10" s="271"/>
      <c r="N10" s="271"/>
      <c r="O10" s="19"/>
    </row>
    <row r="11" spans="2:15" ht="12" customHeight="1">
      <c r="B11" s="479" t="s">
        <v>327</v>
      </c>
      <c r="C11" s="487"/>
      <c r="D11" s="19"/>
      <c r="E11" s="38">
        <v>40</v>
      </c>
      <c r="F11" s="263"/>
      <c r="G11" s="38">
        <v>36</v>
      </c>
      <c r="H11" s="263"/>
      <c r="I11" s="38">
        <v>39</v>
      </c>
      <c r="J11" s="19"/>
      <c r="K11" s="57">
        <v>35</v>
      </c>
      <c r="L11" s="12" t="s">
        <v>171</v>
      </c>
      <c r="M11" s="19"/>
      <c r="N11" s="54" t="s">
        <v>182</v>
      </c>
      <c r="O11" s="49"/>
    </row>
    <row r="12" spans="2:15" ht="12" customHeight="1">
      <c r="B12" s="479" t="s">
        <v>328</v>
      </c>
      <c r="C12" s="487"/>
      <c r="D12" s="19"/>
      <c r="E12" s="38">
        <v>9</v>
      </c>
      <c r="F12" s="263"/>
      <c r="G12" s="38">
        <v>18</v>
      </c>
      <c r="H12" s="263"/>
      <c r="I12" s="38">
        <v>10</v>
      </c>
      <c r="J12" s="19"/>
      <c r="K12" s="57">
        <v>9</v>
      </c>
      <c r="L12" s="12" t="s">
        <v>171</v>
      </c>
      <c r="M12" s="19"/>
      <c r="N12" s="54" t="s">
        <v>182</v>
      </c>
      <c r="O12" s="49"/>
    </row>
    <row r="13" spans="2:15" ht="12" customHeight="1">
      <c r="B13" s="479" t="s">
        <v>329</v>
      </c>
      <c r="C13" s="487"/>
      <c r="D13" s="19"/>
      <c r="E13" s="38">
        <v>15</v>
      </c>
      <c r="F13" s="263"/>
      <c r="G13" s="38">
        <v>9</v>
      </c>
      <c r="H13" s="263"/>
      <c r="I13" s="38">
        <v>8</v>
      </c>
      <c r="J13" s="19"/>
      <c r="K13" s="57">
        <v>11</v>
      </c>
      <c r="L13" s="12" t="s">
        <v>171</v>
      </c>
      <c r="M13" s="19"/>
      <c r="N13" s="54" t="s">
        <v>182</v>
      </c>
      <c r="O13" s="49"/>
    </row>
    <row r="14" spans="2:15" ht="12" customHeight="1">
      <c r="B14" s="479" t="s">
        <v>330</v>
      </c>
      <c r="C14" s="487"/>
      <c r="D14" s="19"/>
      <c r="E14" s="38">
        <v>8</v>
      </c>
      <c r="F14" s="263"/>
      <c r="G14" s="38">
        <v>9</v>
      </c>
      <c r="H14" s="263"/>
      <c r="I14" s="38">
        <v>8</v>
      </c>
      <c r="J14" s="19"/>
      <c r="K14" s="57">
        <v>6</v>
      </c>
      <c r="L14" s="12" t="s">
        <v>171</v>
      </c>
      <c r="M14" s="19"/>
      <c r="N14" s="54" t="s">
        <v>182</v>
      </c>
      <c r="O14" s="49"/>
    </row>
    <row r="15" spans="2:15" ht="12" customHeight="1">
      <c r="B15" s="479" t="s">
        <v>331</v>
      </c>
      <c r="C15" s="487"/>
      <c r="D15" s="19"/>
      <c r="E15" s="38">
        <v>2</v>
      </c>
      <c r="F15" s="263"/>
      <c r="G15" s="38">
        <v>5</v>
      </c>
      <c r="H15" s="263"/>
      <c r="I15" s="38">
        <v>5</v>
      </c>
      <c r="J15" s="19"/>
      <c r="K15" s="57">
        <v>12</v>
      </c>
      <c r="L15" s="12" t="s">
        <v>171</v>
      </c>
      <c r="M15" s="19"/>
      <c r="N15" s="54" t="s">
        <v>182</v>
      </c>
      <c r="O15" s="49"/>
    </row>
    <row r="16" spans="2:15" ht="12" customHeight="1">
      <c r="B16" s="479" t="s">
        <v>332</v>
      </c>
      <c r="C16" s="487"/>
      <c r="D16" s="19"/>
      <c r="E16" s="38">
        <v>26</v>
      </c>
      <c r="F16" s="263"/>
      <c r="G16" s="38">
        <v>23</v>
      </c>
      <c r="H16" s="263"/>
      <c r="I16" s="38">
        <v>30</v>
      </c>
      <c r="J16" s="19"/>
      <c r="K16" s="57">
        <v>27</v>
      </c>
      <c r="L16" s="12" t="s">
        <v>171</v>
      </c>
      <c r="M16" s="19"/>
      <c r="N16" s="54" t="s">
        <v>182</v>
      </c>
      <c r="O16" s="49"/>
    </row>
    <row r="17" spans="2:15" ht="12" customHeight="1">
      <c r="B17" s="477" t="s">
        <v>333</v>
      </c>
      <c r="C17" s="477"/>
      <c r="D17" s="271"/>
      <c r="E17" s="263"/>
      <c r="F17" s="271"/>
      <c r="G17" s="271"/>
      <c r="H17" s="271"/>
      <c r="I17" s="344"/>
      <c r="J17" s="271"/>
      <c r="K17" s="55"/>
      <c r="L17" s="263"/>
      <c r="M17" s="271"/>
      <c r="N17" s="271"/>
      <c r="O17" s="19"/>
    </row>
    <row r="18" spans="2:15" ht="12" customHeight="1">
      <c r="B18" s="479" t="s">
        <v>334</v>
      </c>
      <c r="C18" s="487" t="s">
        <v>335</v>
      </c>
      <c r="D18" s="19"/>
      <c r="E18" s="38" t="s">
        <v>162</v>
      </c>
      <c r="F18" s="263"/>
      <c r="G18" s="38" t="s">
        <v>162</v>
      </c>
      <c r="H18" s="263"/>
      <c r="I18" s="38" t="s">
        <v>162</v>
      </c>
      <c r="J18" s="19"/>
      <c r="K18" s="57">
        <v>0</v>
      </c>
      <c r="L18" s="12" t="s">
        <v>336</v>
      </c>
      <c r="M18" s="19"/>
      <c r="N18" s="54" t="s">
        <v>182</v>
      </c>
      <c r="O18" s="49"/>
    </row>
    <row r="19" spans="2:15" ht="12" customHeight="1">
      <c r="B19" s="479" t="s">
        <v>337</v>
      </c>
      <c r="C19" s="487" t="s">
        <v>338</v>
      </c>
      <c r="D19" s="19"/>
      <c r="E19" s="38" t="s">
        <v>162</v>
      </c>
      <c r="F19" s="263"/>
      <c r="G19" s="38" t="s">
        <v>162</v>
      </c>
      <c r="H19" s="263"/>
      <c r="I19" s="38" t="s">
        <v>162</v>
      </c>
      <c r="J19" s="19"/>
      <c r="K19" s="57">
        <v>0</v>
      </c>
      <c r="L19" s="12" t="s">
        <v>339</v>
      </c>
      <c r="M19" s="19"/>
      <c r="N19" s="54" t="s">
        <v>182</v>
      </c>
      <c r="O19" s="49"/>
    </row>
    <row r="20" spans="2:15" ht="12" customHeight="1">
      <c r="B20" s="479" t="s">
        <v>340</v>
      </c>
      <c r="C20" s="487" t="s">
        <v>341</v>
      </c>
      <c r="D20" s="19"/>
      <c r="E20" s="38" t="s">
        <v>162</v>
      </c>
      <c r="F20" s="263"/>
      <c r="G20" s="38" t="s">
        <v>162</v>
      </c>
      <c r="H20" s="263"/>
      <c r="I20" s="38" t="s">
        <v>162</v>
      </c>
      <c r="J20" s="19"/>
      <c r="K20" s="57">
        <v>1</v>
      </c>
      <c r="L20" s="12" t="s">
        <v>336</v>
      </c>
      <c r="M20" s="19"/>
      <c r="N20" s="54" t="s">
        <v>182</v>
      </c>
      <c r="O20" s="49"/>
    </row>
    <row r="21" spans="2:15" ht="12" customHeight="1">
      <c r="B21" s="479" t="s">
        <v>342</v>
      </c>
      <c r="C21" s="487" t="s">
        <v>343</v>
      </c>
      <c r="D21" s="19"/>
      <c r="E21" s="38" t="s">
        <v>162</v>
      </c>
      <c r="F21" s="263"/>
      <c r="G21" s="38" t="s">
        <v>162</v>
      </c>
      <c r="H21" s="263"/>
      <c r="I21" s="38" t="s">
        <v>162</v>
      </c>
      <c r="J21" s="19"/>
      <c r="K21" s="57">
        <v>0</v>
      </c>
      <c r="L21" s="12" t="s">
        <v>336</v>
      </c>
      <c r="M21" s="19"/>
      <c r="N21" s="54" t="s">
        <v>182</v>
      </c>
      <c r="O21" s="49"/>
    </row>
    <row r="22" spans="2:15" ht="12" customHeight="1">
      <c r="B22" s="479" t="s">
        <v>344</v>
      </c>
      <c r="C22" s="487" t="s">
        <v>345</v>
      </c>
      <c r="D22" s="19"/>
      <c r="E22" s="38" t="s">
        <v>162</v>
      </c>
      <c r="F22" s="263"/>
      <c r="G22" s="38" t="s">
        <v>162</v>
      </c>
      <c r="H22" s="263"/>
      <c r="I22" s="38" t="s">
        <v>162</v>
      </c>
      <c r="J22" s="19"/>
      <c r="K22" s="57">
        <v>0</v>
      </c>
      <c r="L22" s="12" t="s">
        <v>336</v>
      </c>
      <c r="M22" s="19"/>
      <c r="N22" s="54" t="s">
        <v>182</v>
      </c>
      <c r="O22" s="49"/>
    </row>
    <row r="23" spans="2:15" ht="12" customHeight="1">
      <c r="B23" s="485" t="s">
        <v>346</v>
      </c>
      <c r="C23" s="485"/>
      <c r="D23" s="271"/>
      <c r="E23" s="263"/>
      <c r="F23" s="271"/>
      <c r="G23" s="271"/>
      <c r="H23" s="271"/>
      <c r="I23" s="344"/>
      <c r="J23" s="271"/>
      <c r="K23" s="55"/>
      <c r="L23" s="263"/>
      <c r="M23" s="271"/>
      <c r="N23" s="271"/>
      <c r="O23" s="19"/>
    </row>
    <row r="24" spans="2:15" ht="12" customHeight="1">
      <c r="B24" s="479" t="s">
        <v>347</v>
      </c>
      <c r="C24" s="487" t="s">
        <v>348</v>
      </c>
      <c r="D24" s="19"/>
      <c r="E24" s="38" t="s">
        <v>162</v>
      </c>
      <c r="F24" s="263"/>
      <c r="G24" s="38" t="s">
        <v>162</v>
      </c>
      <c r="H24" s="263"/>
      <c r="I24" s="38" t="s">
        <v>162</v>
      </c>
      <c r="J24" s="19"/>
      <c r="K24" s="381">
        <v>17.600000000000001</v>
      </c>
      <c r="L24" s="12" t="s">
        <v>320</v>
      </c>
      <c r="M24" s="19"/>
      <c r="N24" s="54" t="s">
        <v>182</v>
      </c>
      <c r="O24" s="49"/>
    </row>
    <row r="25" spans="2:15" ht="12" customHeight="1">
      <c r="B25" s="479" t="s">
        <v>349</v>
      </c>
      <c r="C25" s="487" t="s">
        <v>350</v>
      </c>
      <c r="D25" s="19"/>
      <c r="E25" s="38" t="s">
        <v>162</v>
      </c>
      <c r="F25" s="263"/>
      <c r="G25" s="38" t="s">
        <v>162</v>
      </c>
      <c r="H25" s="263"/>
      <c r="I25" s="38" t="s">
        <v>162</v>
      </c>
      <c r="J25" s="19"/>
      <c r="K25" s="57">
        <v>0</v>
      </c>
      <c r="L25" s="12" t="s">
        <v>320</v>
      </c>
      <c r="M25" s="19"/>
      <c r="N25" s="54" t="s">
        <v>182</v>
      </c>
      <c r="O25" s="49"/>
    </row>
    <row r="26" spans="2:15" ht="12" customHeight="1">
      <c r="B26" s="479" t="s">
        <v>351</v>
      </c>
      <c r="C26" s="487" t="s">
        <v>351</v>
      </c>
      <c r="D26" s="19"/>
      <c r="E26" s="38" t="s">
        <v>162</v>
      </c>
      <c r="F26" s="263"/>
      <c r="G26" s="38" t="s">
        <v>162</v>
      </c>
      <c r="H26" s="263"/>
      <c r="I26" s="38" t="s">
        <v>162</v>
      </c>
      <c r="J26" s="19"/>
      <c r="K26" s="381">
        <v>17.600000000000001</v>
      </c>
      <c r="L26" s="12" t="s">
        <v>320</v>
      </c>
      <c r="M26" s="19"/>
      <c r="N26" s="54" t="s">
        <v>182</v>
      </c>
      <c r="O26" s="49"/>
    </row>
    <row r="27" spans="2:15" ht="12" customHeight="1">
      <c r="B27" s="378"/>
      <c r="C27" s="378"/>
      <c r="D27" s="19"/>
      <c r="E27" s="39"/>
      <c r="F27" s="272"/>
      <c r="G27" s="39"/>
      <c r="H27" s="272"/>
      <c r="I27" s="379"/>
      <c r="J27" s="19"/>
      <c r="K27" s="380"/>
      <c r="L27" s="8"/>
      <c r="M27" s="19"/>
      <c r="N27" s="8"/>
      <c r="O27" s="19"/>
    </row>
    <row r="28" spans="2:15" ht="12" customHeight="1">
      <c r="B28" s="378"/>
      <c r="C28" s="378"/>
      <c r="D28" s="19"/>
      <c r="E28" s="39"/>
      <c r="F28" s="272"/>
      <c r="G28" s="39"/>
      <c r="H28" s="272"/>
      <c r="I28" s="379"/>
      <c r="J28" s="19"/>
      <c r="K28" s="380"/>
      <c r="L28" s="8"/>
      <c r="M28" s="19"/>
      <c r="N28" s="8"/>
      <c r="O28" s="19"/>
    </row>
    <row r="29" spans="2:15" ht="6" customHeight="1">
      <c r="B29" s="19"/>
      <c r="C29" s="19"/>
      <c r="D29" s="19"/>
      <c r="E29" s="8"/>
      <c r="F29" s="19"/>
      <c r="G29" s="8"/>
      <c r="H29" s="19"/>
      <c r="I29" s="18"/>
      <c r="J29" s="19"/>
      <c r="K29" s="19"/>
      <c r="L29" s="8"/>
      <c r="M29" s="19"/>
      <c r="N29" s="256"/>
      <c r="O29" s="19"/>
    </row>
    <row r="30" spans="2:15" ht="120" customHeight="1">
      <c r="B30" s="453" t="s">
        <v>352</v>
      </c>
      <c r="C30" s="453"/>
      <c r="D30" s="453"/>
      <c r="E30" s="453"/>
      <c r="F30" s="453"/>
      <c r="G30" s="453"/>
      <c r="H30" s="453"/>
      <c r="I30" s="453"/>
      <c r="J30" s="453"/>
      <c r="K30" s="453"/>
      <c r="L30" s="453"/>
      <c r="M30" s="453"/>
      <c r="N30" s="453"/>
      <c r="O30" s="50"/>
    </row>
  </sheetData>
  <mergeCells count="24">
    <mergeCell ref="B25:C25"/>
    <mergeCell ref="B26:C26"/>
    <mergeCell ref="B24:C24"/>
    <mergeCell ref="B19:C19"/>
    <mergeCell ref="B20:C20"/>
    <mergeCell ref="B21:C21"/>
    <mergeCell ref="B22:C22"/>
    <mergeCell ref="B23:C23"/>
    <mergeCell ref="L2:N2"/>
    <mergeCell ref="B4:N4"/>
    <mergeCell ref="B5:N5"/>
    <mergeCell ref="B7:C7"/>
    <mergeCell ref="B30:N30"/>
    <mergeCell ref="B10:C10"/>
    <mergeCell ref="B13:C13"/>
    <mergeCell ref="B14:C14"/>
    <mergeCell ref="B15:C15"/>
    <mergeCell ref="B16:C16"/>
    <mergeCell ref="B17:C17"/>
    <mergeCell ref="B18:C18"/>
    <mergeCell ref="B8:C8"/>
    <mergeCell ref="B9:C9"/>
    <mergeCell ref="B11:C11"/>
    <mergeCell ref="B12:C12"/>
  </mergeCells>
  <pageMargins left="0.7" right="0.7" top="0.75" bottom="0.75" header="0.3" footer="0.3"/>
  <pageSetup paperSize="256"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5684-0662-D94E-A5A4-3D71F1B3E97E}">
  <dimension ref="B2:O125"/>
  <sheetViews>
    <sheetView showGridLines="0" zoomScale="150" zoomScaleNormal="150" workbookViewId="0">
      <pane xSplit="13" ySplit="6" topLeftCell="N98" activePane="bottomRight" state="frozen"/>
      <selection pane="topRight" activeCell="N1" sqref="N1"/>
      <selection pane="bottomLeft" activeCell="A7" sqref="A7"/>
      <selection pane="bottomRight" activeCell="K109" sqref="K109"/>
    </sheetView>
  </sheetViews>
  <sheetFormatPr baseColWidth="10" defaultColWidth="7.5" defaultRowHeight="12.75"/>
  <cols>
    <col min="1" max="1" width="2.375" style="48" customWidth="1"/>
    <col min="2" max="2" width="70.375" style="48" customWidth="1"/>
    <col min="3" max="3" width="9.625" style="48" customWidth="1"/>
    <col min="4" max="4" width="1" style="48" customWidth="1"/>
    <col min="5" max="5" width="9.625" style="48" customWidth="1"/>
    <col min="6" max="6" width="1" style="48" customWidth="1"/>
    <col min="7" max="7" width="9.625" style="48" customWidth="1"/>
    <col min="8" max="8" width="1" style="48" customWidth="1"/>
    <col min="9" max="9" width="9.625" style="334" customWidth="1"/>
    <col min="10" max="10" width="1" style="48" customWidth="1"/>
    <col min="11" max="11" width="8.625" style="48" customWidth="1"/>
    <col min="12" max="12" width="9.625" style="48" customWidth="1"/>
    <col min="13" max="13" width="1" style="48" customWidth="1"/>
    <col min="14" max="14" width="9.625" style="49" customWidth="1"/>
    <col min="15" max="15" width="2.375" style="48" customWidth="1"/>
    <col min="16" max="16384" width="7.5" style="48"/>
  </cols>
  <sheetData>
    <row r="2" spans="2:15" ht="33.950000000000003" customHeight="1">
      <c r="B2" s="261"/>
      <c r="L2" s="452" t="s">
        <v>0</v>
      </c>
      <c r="M2" s="452"/>
      <c r="N2" s="452"/>
    </row>
    <row r="4" spans="2:15" s="98" customFormat="1" ht="20.100000000000001" customHeight="1" thickBot="1">
      <c r="B4" s="472" t="s">
        <v>155</v>
      </c>
      <c r="C4" s="472"/>
      <c r="D4" s="472"/>
      <c r="E4" s="472"/>
      <c r="F4" s="472"/>
      <c r="G4" s="472"/>
      <c r="H4" s="472"/>
      <c r="I4" s="472"/>
      <c r="J4" s="472"/>
      <c r="K4" s="472"/>
      <c r="L4" s="472"/>
      <c r="M4" s="472"/>
      <c r="N4" s="472"/>
    </row>
    <row r="5" spans="2:15" ht="24.95" customHeight="1" thickTop="1">
      <c r="B5" s="482" t="s">
        <v>250</v>
      </c>
      <c r="C5" s="482"/>
      <c r="D5" s="482"/>
      <c r="E5" s="482"/>
      <c r="F5" s="482"/>
      <c r="G5" s="482"/>
      <c r="H5" s="482"/>
      <c r="I5" s="482"/>
      <c r="J5" s="482"/>
      <c r="K5" s="482"/>
      <c r="L5" s="482"/>
      <c r="M5" s="482"/>
      <c r="N5" s="482"/>
    </row>
    <row r="6" spans="2:15" ht="24" customHeight="1">
      <c r="B6" s="19"/>
      <c r="C6" s="46"/>
      <c r="D6" s="64"/>
      <c r="E6" s="254">
        <v>2021</v>
      </c>
      <c r="F6" s="44"/>
      <c r="G6" s="254">
        <v>2022</v>
      </c>
      <c r="H6" s="44"/>
      <c r="I6" s="335">
        <v>2023</v>
      </c>
      <c r="J6" s="44"/>
      <c r="K6" s="97">
        <v>2024</v>
      </c>
      <c r="L6" s="255" t="s">
        <v>157</v>
      </c>
      <c r="M6" s="44"/>
      <c r="N6" s="269" t="s">
        <v>158</v>
      </c>
    </row>
    <row r="7" spans="2:15" ht="12" customHeight="1">
      <c r="B7" s="485" t="s">
        <v>353</v>
      </c>
      <c r="C7" s="484"/>
      <c r="D7" s="19"/>
      <c r="E7" s="276"/>
      <c r="F7" s="263"/>
      <c r="G7" s="276"/>
      <c r="H7" s="263"/>
      <c r="I7" s="54"/>
      <c r="J7" s="19"/>
      <c r="K7" s="55"/>
      <c r="L7" s="276"/>
      <c r="M7" s="19"/>
      <c r="N7" s="53"/>
      <c r="O7" s="49"/>
    </row>
    <row r="8" spans="2:15" ht="12" customHeight="1">
      <c r="B8" s="24" t="s">
        <v>354</v>
      </c>
      <c r="C8" s="13"/>
      <c r="D8" s="19"/>
      <c r="E8" s="276"/>
      <c r="F8" s="263"/>
      <c r="G8" s="276"/>
      <c r="H8" s="263"/>
      <c r="I8" s="54"/>
      <c r="J8" s="19"/>
      <c r="K8" s="55"/>
      <c r="L8" s="276"/>
      <c r="M8" s="19"/>
      <c r="N8" s="53"/>
      <c r="O8" s="49"/>
    </row>
    <row r="9" spans="2:15" ht="12" customHeight="1">
      <c r="B9" s="479" t="s">
        <v>355</v>
      </c>
      <c r="C9" s="479"/>
      <c r="D9" s="19"/>
      <c r="E9" s="276">
        <v>86</v>
      </c>
      <c r="F9" s="263"/>
      <c r="G9" s="276">
        <v>86</v>
      </c>
      <c r="H9" s="263"/>
      <c r="I9" s="54">
        <v>85</v>
      </c>
      <c r="J9" s="19"/>
      <c r="K9" s="55">
        <v>84</v>
      </c>
      <c r="L9" s="276" t="s">
        <v>171</v>
      </c>
      <c r="M9" s="19"/>
      <c r="N9" s="54" t="s">
        <v>182</v>
      </c>
      <c r="O9" s="49"/>
    </row>
    <row r="10" spans="2:15" ht="12" customHeight="1">
      <c r="B10" s="479" t="s">
        <v>356</v>
      </c>
      <c r="C10" s="479"/>
      <c r="D10" s="19"/>
      <c r="E10" s="276">
        <v>14</v>
      </c>
      <c r="F10" s="263"/>
      <c r="G10" s="276">
        <v>14</v>
      </c>
      <c r="H10" s="263"/>
      <c r="I10" s="54">
        <v>15</v>
      </c>
      <c r="J10" s="19"/>
      <c r="K10" s="55">
        <v>16</v>
      </c>
      <c r="L10" s="276" t="s">
        <v>171</v>
      </c>
      <c r="M10" s="19"/>
      <c r="N10" s="54" t="s">
        <v>182</v>
      </c>
      <c r="O10" s="49"/>
    </row>
    <row r="11" spans="2:15" ht="12" customHeight="1">
      <c r="B11" s="479" t="s">
        <v>332</v>
      </c>
      <c r="C11" s="479"/>
      <c r="D11" s="19"/>
      <c r="E11" s="276">
        <v>0</v>
      </c>
      <c r="F11" s="263"/>
      <c r="G11" s="276">
        <v>0</v>
      </c>
      <c r="H11" s="263"/>
      <c r="I11" s="54">
        <v>0</v>
      </c>
      <c r="J11" s="19"/>
      <c r="K11" s="55">
        <v>0</v>
      </c>
      <c r="L11" s="276" t="s">
        <v>171</v>
      </c>
      <c r="M11" s="19"/>
      <c r="N11" s="54" t="s">
        <v>182</v>
      </c>
      <c r="O11" s="49"/>
    </row>
    <row r="12" spans="2:15" ht="12" customHeight="1">
      <c r="B12" s="24" t="s">
        <v>357</v>
      </c>
      <c r="C12" s="13"/>
      <c r="D12" s="19"/>
      <c r="E12" s="276"/>
      <c r="F12" s="263"/>
      <c r="G12" s="276"/>
      <c r="H12" s="263"/>
      <c r="I12" s="54"/>
      <c r="J12" s="19"/>
      <c r="K12" s="55"/>
      <c r="L12" s="276"/>
      <c r="M12" s="19"/>
      <c r="N12" s="53"/>
      <c r="O12" s="49"/>
    </row>
    <row r="13" spans="2:15" ht="12" customHeight="1">
      <c r="B13" s="24" t="s">
        <v>358</v>
      </c>
      <c r="C13" s="13"/>
      <c r="D13" s="19"/>
      <c r="E13" s="278">
        <v>51209</v>
      </c>
      <c r="F13" s="263"/>
      <c r="G13" s="278">
        <v>50780</v>
      </c>
      <c r="H13" s="263"/>
      <c r="I13" s="341">
        <v>50997</v>
      </c>
      <c r="J13" s="19"/>
      <c r="K13" s="382">
        <v>51129</v>
      </c>
      <c r="L13" s="276" t="s">
        <v>359</v>
      </c>
      <c r="M13" s="19"/>
      <c r="N13" s="54" t="s">
        <v>182</v>
      </c>
      <c r="O13" s="49"/>
    </row>
    <row r="14" spans="2:15" ht="12" customHeight="1">
      <c r="B14" s="13" t="s">
        <v>109</v>
      </c>
      <c r="C14" s="13"/>
      <c r="D14" s="19"/>
      <c r="E14" s="276" t="s">
        <v>360</v>
      </c>
      <c r="F14" s="263"/>
      <c r="G14" s="276" t="s">
        <v>360</v>
      </c>
      <c r="H14" s="263"/>
      <c r="I14" s="276" t="s">
        <v>360</v>
      </c>
      <c r="J14" s="19"/>
      <c r="K14" s="382">
        <v>4688</v>
      </c>
      <c r="L14" s="276" t="s">
        <v>359</v>
      </c>
      <c r="M14" s="19"/>
      <c r="N14" s="54" t="s">
        <v>182</v>
      </c>
      <c r="O14" s="49"/>
    </row>
    <row r="15" spans="2:15" ht="12" customHeight="1">
      <c r="B15" s="13" t="s">
        <v>105</v>
      </c>
      <c r="C15" s="13"/>
      <c r="D15" s="19"/>
      <c r="E15" s="276" t="s">
        <v>360</v>
      </c>
      <c r="F15" s="263"/>
      <c r="G15" s="276" t="s">
        <v>360</v>
      </c>
      <c r="H15" s="263"/>
      <c r="I15" s="276" t="s">
        <v>360</v>
      </c>
      <c r="J15" s="19"/>
      <c r="K15" s="382">
        <v>2076</v>
      </c>
      <c r="L15" s="276" t="s">
        <v>359</v>
      </c>
      <c r="M15" s="19"/>
      <c r="N15" s="54" t="s">
        <v>182</v>
      </c>
      <c r="O15" s="49"/>
    </row>
    <row r="16" spans="2:15" ht="12" customHeight="1">
      <c r="B16" s="13" t="s">
        <v>140</v>
      </c>
      <c r="C16" s="13"/>
      <c r="D16" s="19"/>
      <c r="E16" s="276" t="s">
        <v>360</v>
      </c>
      <c r="F16" s="263"/>
      <c r="G16" s="276" t="s">
        <v>360</v>
      </c>
      <c r="H16" s="263"/>
      <c r="I16" s="276" t="s">
        <v>360</v>
      </c>
      <c r="J16" s="19"/>
      <c r="K16" s="382">
        <v>3552</v>
      </c>
      <c r="L16" s="276" t="s">
        <v>359</v>
      </c>
      <c r="M16" s="19"/>
      <c r="N16" s="54" t="s">
        <v>182</v>
      </c>
      <c r="O16" s="49"/>
    </row>
    <row r="17" spans="2:15" ht="12" customHeight="1">
      <c r="B17" s="13" t="s">
        <v>141</v>
      </c>
      <c r="C17" s="13"/>
      <c r="D17" s="19"/>
      <c r="E17" s="276" t="s">
        <v>360</v>
      </c>
      <c r="F17" s="263"/>
      <c r="G17" s="276" t="s">
        <v>360</v>
      </c>
      <c r="H17" s="263"/>
      <c r="I17" s="276" t="s">
        <v>360</v>
      </c>
      <c r="J17" s="19"/>
      <c r="K17" s="382">
        <v>334</v>
      </c>
      <c r="L17" s="276" t="s">
        <v>359</v>
      </c>
      <c r="M17" s="19"/>
      <c r="N17" s="54" t="s">
        <v>182</v>
      </c>
      <c r="O17" s="49"/>
    </row>
    <row r="18" spans="2:15" ht="12" customHeight="1">
      <c r="B18" s="13" t="s">
        <v>104</v>
      </c>
      <c r="C18" s="13"/>
      <c r="D18" s="19"/>
      <c r="E18" s="276" t="s">
        <v>360</v>
      </c>
      <c r="F18" s="263"/>
      <c r="G18" s="276" t="s">
        <v>360</v>
      </c>
      <c r="H18" s="263"/>
      <c r="I18" s="276" t="s">
        <v>360</v>
      </c>
      <c r="J18" s="19"/>
      <c r="K18" s="382">
        <v>1338</v>
      </c>
      <c r="L18" s="276" t="s">
        <v>359</v>
      </c>
      <c r="M18" s="19"/>
      <c r="N18" s="54" t="s">
        <v>182</v>
      </c>
      <c r="O18" s="49"/>
    </row>
    <row r="19" spans="2:15" ht="12" customHeight="1">
      <c r="B19" s="13" t="s">
        <v>107</v>
      </c>
      <c r="C19" s="13"/>
      <c r="D19" s="19"/>
      <c r="E19" s="276" t="s">
        <v>360</v>
      </c>
      <c r="F19" s="263"/>
      <c r="G19" s="276" t="s">
        <v>360</v>
      </c>
      <c r="H19" s="263"/>
      <c r="I19" s="276" t="s">
        <v>360</v>
      </c>
      <c r="J19" s="19"/>
      <c r="K19" s="382">
        <v>84</v>
      </c>
      <c r="L19" s="276" t="s">
        <v>359</v>
      </c>
      <c r="M19" s="19"/>
      <c r="N19" s="54" t="s">
        <v>182</v>
      </c>
      <c r="O19" s="49"/>
    </row>
    <row r="20" spans="2:15" ht="12" customHeight="1">
      <c r="B20" s="13" t="s">
        <v>143</v>
      </c>
      <c r="C20" s="13"/>
      <c r="D20" s="19"/>
      <c r="E20" s="276" t="s">
        <v>360</v>
      </c>
      <c r="F20" s="263"/>
      <c r="G20" s="276" t="s">
        <v>360</v>
      </c>
      <c r="H20" s="263"/>
      <c r="I20" s="276" t="s">
        <v>360</v>
      </c>
      <c r="J20" s="19"/>
      <c r="K20" s="382">
        <v>61</v>
      </c>
      <c r="L20" s="276" t="s">
        <v>359</v>
      </c>
      <c r="M20" s="19"/>
      <c r="N20" s="54" t="s">
        <v>182</v>
      </c>
      <c r="O20" s="49"/>
    </row>
    <row r="21" spans="2:15" ht="12" customHeight="1">
      <c r="B21" s="13" t="s">
        <v>106</v>
      </c>
      <c r="C21" s="13"/>
      <c r="D21" s="19"/>
      <c r="E21" s="276" t="s">
        <v>360</v>
      </c>
      <c r="F21" s="263"/>
      <c r="G21" s="276" t="s">
        <v>360</v>
      </c>
      <c r="H21" s="263"/>
      <c r="I21" s="276" t="s">
        <v>360</v>
      </c>
      <c r="J21" s="19"/>
      <c r="K21" s="382">
        <v>340</v>
      </c>
      <c r="L21" s="276" t="s">
        <v>359</v>
      </c>
      <c r="M21" s="19"/>
      <c r="N21" s="54" t="s">
        <v>182</v>
      </c>
      <c r="O21" s="49"/>
    </row>
    <row r="22" spans="2:15" ht="12" customHeight="1">
      <c r="B22" s="13" t="s">
        <v>110</v>
      </c>
      <c r="C22" s="13"/>
      <c r="D22" s="19"/>
      <c r="E22" s="276" t="s">
        <v>360</v>
      </c>
      <c r="F22" s="263"/>
      <c r="G22" s="276" t="s">
        <v>360</v>
      </c>
      <c r="H22" s="263"/>
      <c r="I22" s="276" t="s">
        <v>360</v>
      </c>
      <c r="J22" s="19"/>
      <c r="K22" s="382">
        <v>85</v>
      </c>
      <c r="L22" s="276" t="s">
        <v>359</v>
      </c>
      <c r="M22" s="19"/>
      <c r="N22" s="54" t="s">
        <v>182</v>
      </c>
      <c r="O22" s="49"/>
    </row>
    <row r="23" spans="2:15" ht="12" customHeight="1">
      <c r="B23" s="13" t="s">
        <v>144</v>
      </c>
      <c r="C23" s="13"/>
      <c r="D23" s="19"/>
      <c r="E23" s="276" t="s">
        <v>360</v>
      </c>
      <c r="F23" s="263"/>
      <c r="G23" s="276" t="s">
        <v>360</v>
      </c>
      <c r="H23" s="263"/>
      <c r="I23" s="276" t="s">
        <v>360</v>
      </c>
      <c r="J23" s="19"/>
      <c r="K23" s="382">
        <v>37</v>
      </c>
      <c r="L23" s="276" t="s">
        <v>359</v>
      </c>
      <c r="M23" s="19"/>
      <c r="N23" s="54" t="s">
        <v>182</v>
      </c>
      <c r="O23" s="49"/>
    </row>
    <row r="24" spans="2:15" ht="12" customHeight="1">
      <c r="B24" s="13" t="s">
        <v>361</v>
      </c>
      <c r="C24" s="13"/>
      <c r="D24" s="19"/>
      <c r="E24" s="276" t="s">
        <v>360</v>
      </c>
      <c r="F24" s="263"/>
      <c r="G24" s="276" t="s">
        <v>360</v>
      </c>
      <c r="H24" s="263"/>
      <c r="I24" s="276" t="s">
        <v>360</v>
      </c>
      <c r="J24" s="19"/>
      <c r="K24" s="382">
        <v>454</v>
      </c>
      <c r="L24" s="276" t="s">
        <v>359</v>
      </c>
      <c r="M24" s="19"/>
      <c r="N24" s="54" t="s">
        <v>182</v>
      </c>
      <c r="O24" s="49"/>
    </row>
    <row r="25" spans="2:15" ht="12" customHeight="1">
      <c r="B25" s="13" t="s">
        <v>362</v>
      </c>
      <c r="C25" s="13"/>
      <c r="D25" s="19"/>
      <c r="E25" s="276" t="s">
        <v>360</v>
      </c>
      <c r="F25" s="263"/>
      <c r="G25" s="276" t="s">
        <v>360</v>
      </c>
      <c r="H25" s="263"/>
      <c r="I25" s="276" t="s">
        <v>360</v>
      </c>
      <c r="J25" s="19"/>
      <c r="K25" s="382">
        <v>145</v>
      </c>
      <c r="L25" s="276" t="s">
        <v>359</v>
      </c>
      <c r="M25" s="19"/>
      <c r="N25" s="54" t="s">
        <v>182</v>
      </c>
      <c r="O25" s="49"/>
    </row>
    <row r="26" spans="2:15" ht="12" customHeight="1">
      <c r="B26" s="13" t="s">
        <v>112</v>
      </c>
      <c r="C26" s="13"/>
      <c r="D26" s="19"/>
      <c r="E26" s="276" t="s">
        <v>360</v>
      </c>
      <c r="F26" s="263"/>
      <c r="G26" s="276" t="s">
        <v>360</v>
      </c>
      <c r="H26" s="263"/>
      <c r="I26" s="276" t="s">
        <v>360</v>
      </c>
      <c r="J26" s="19"/>
      <c r="K26" s="382">
        <v>129</v>
      </c>
      <c r="L26" s="276" t="s">
        <v>359</v>
      </c>
      <c r="M26" s="19"/>
      <c r="N26" s="54" t="s">
        <v>182</v>
      </c>
      <c r="O26" s="49"/>
    </row>
    <row r="27" spans="2:15" ht="12" customHeight="1">
      <c r="B27" s="13" t="s">
        <v>114</v>
      </c>
      <c r="C27" s="13"/>
      <c r="D27" s="19"/>
      <c r="E27" s="276" t="s">
        <v>360</v>
      </c>
      <c r="F27" s="263"/>
      <c r="G27" s="276" t="s">
        <v>360</v>
      </c>
      <c r="H27" s="263"/>
      <c r="I27" s="276" t="s">
        <v>360</v>
      </c>
      <c r="J27" s="19"/>
      <c r="K27" s="382">
        <v>2431</v>
      </c>
      <c r="L27" s="276" t="s">
        <v>359</v>
      </c>
      <c r="M27" s="19"/>
      <c r="N27" s="54" t="s">
        <v>182</v>
      </c>
      <c r="O27" s="49"/>
    </row>
    <row r="28" spans="2:15" ht="12" customHeight="1">
      <c r="B28" s="13" t="s">
        <v>115</v>
      </c>
      <c r="C28" s="13"/>
      <c r="D28" s="19"/>
      <c r="E28" s="276" t="s">
        <v>360</v>
      </c>
      <c r="F28" s="263"/>
      <c r="G28" s="276" t="s">
        <v>360</v>
      </c>
      <c r="H28" s="263"/>
      <c r="I28" s="276" t="s">
        <v>360</v>
      </c>
      <c r="J28" s="19"/>
      <c r="K28" s="382">
        <v>192</v>
      </c>
      <c r="L28" s="276" t="s">
        <v>359</v>
      </c>
      <c r="M28" s="19"/>
      <c r="N28" s="54" t="s">
        <v>182</v>
      </c>
      <c r="O28" s="49"/>
    </row>
    <row r="29" spans="2:15" ht="12" customHeight="1">
      <c r="B29" s="13" t="s">
        <v>117</v>
      </c>
      <c r="C29" s="13"/>
      <c r="D29" s="19"/>
      <c r="E29" s="276" t="s">
        <v>360</v>
      </c>
      <c r="F29" s="263"/>
      <c r="G29" s="276" t="s">
        <v>360</v>
      </c>
      <c r="H29" s="263"/>
      <c r="I29" s="276" t="s">
        <v>360</v>
      </c>
      <c r="J29" s="19"/>
      <c r="K29" s="382">
        <v>98</v>
      </c>
      <c r="L29" s="276" t="s">
        <v>359</v>
      </c>
      <c r="M29" s="19"/>
      <c r="N29" s="54" t="s">
        <v>182</v>
      </c>
      <c r="O29" s="49"/>
    </row>
    <row r="30" spans="2:15" ht="12" customHeight="1">
      <c r="B30" s="13" t="s">
        <v>363</v>
      </c>
      <c r="C30" s="13"/>
      <c r="D30" s="19"/>
      <c r="E30" s="276" t="s">
        <v>360</v>
      </c>
      <c r="F30" s="263"/>
      <c r="G30" s="276" t="s">
        <v>360</v>
      </c>
      <c r="H30" s="263"/>
      <c r="I30" s="276" t="s">
        <v>360</v>
      </c>
      <c r="J30" s="19"/>
      <c r="K30" s="382">
        <v>9</v>
      </c>
      <c r="L30" s="276" t="s">
        <v>359</v>
      </c>
      <c r="M30" s="19"/>
      <c r="N30" s="54" t="s">
        <v>182</v>
      </c>
      <c r="O30" s="49"/>
    </row>
    <row r="31" spans="2:15" ht="12" customHeight="1">
      <c r="B31" s="13" t="s">
        <v>145</v>
      </c>
      <c r="C31" s="13"/>
      <c r="D31" s="19"/>
      <c r="E31" s="276" t="s">
        <v>360</v>
      </c>
      <c r="F31" s="263"/>
      <c r="G31" s="276" t="s">
        <v>360</v>
      </c>
      <c r="H31" s="263"/>
      <c r="I31" s="276" t="s">
        <v>360</v>
      </c>
      <c r="J31" s="19"/>
      <c r="K31" s="382">
        <v>1628</v>
      </c>
      <c r="L31" s="276" t="s">
        <v>359</v>
      </c>
      <c r="M31" s="19"/>
      <c r="N31" s="54" t="s">
        <v>182</v>
      </c>
      <c r="O31" s="49"/>
    </row>
    <row r="32" spans="2:15" ht="12" customHeight="1">
      <c r="B32" s="13" t="s">
        <v>147</v>
      </c>
      <c r="C32" s="13"/>
      <c r="D32" s="19"/>
      <c r="E32" s="276" t="s">
        <v>360</v>
      </c>
      <c r="F32" s="263"/>
      <c r="G32" s="276" t="s">
        <v>360</v>
      </c>
      <c r="H32" s="263"/>
      <c r="I32" s="276" t="s">
        <v>360</v>
      </c>
      <c r="J32" s="19"/>
      <c r="K32" s="382">
        <v>4582</v>
      </c>
      <c r="L32" s="276" t="s">
        <v>359</v>
      </c>
      <c r="M32" s="19"/>
      <c r="N32" s="54" t="s">
        <v>182</v>
      </c>
      <c r="O32" s="49"/>
    </row>
    <row r="33" spans="2:15" ht="12" customHeight="1">
      <c r="B33" s="13" t="s">
        <v>364</v>
      </c>
      <c r="C33" s="13"/>
      <c r="D33" s="19"/>
      <c r="E33" s="276" t="s">
        <v>360</v>
      </c>
      <c r="F33" s="263"/>
      <c r="G33" s="276" t="s">
        <v>360</v>
      </c>
      <c r="H33" s="263"/>
      <c r="I33" s="276" t="s">
        <v>360</v>
      </c>
      <c r="J33" s="19"/>
      <c r="K33" s="382">
        <v>168</v>
      </c>
      <c r="L33" s="276" t="s">
        <v>359</v>
      </c>
      <c r="M33" s="19"/>
      <c r="N33" s="54" t="s">
        <v>182</v>
      </c>
      <c r="O33" s="49"/>
    </row>
    <row r="34" spans="2:15" ht="12" customHeight="1">
      <c r="B34" s="13" t="s">
        <v>365</v>
      </c>
      <c r="C34" s="13"/>
      <c r="D34" s="19"/>
      <c r="E34" s="276" t="s">
        <v>360</v>
      </c>
      <c r="F34" s="263"/>
      <c r="G34" s="276" t="s">
        <v>360</v>
      </c>
      <c r="H34" s="263"/>
      <c r="I34" s="276" t="s">
        <v>360</v>
      </c>
      <c r="J34" s="19"/>
      <c r="K34" s="382">
        <v>499</v>
      </c>
      <c r="L34" s="276" t="s">
        <v>359</v>
      </c>
      <c r="M34" s="19"/>
      <c r="N34" s="54" t="s">
        <v>182</v>
      </c>
      <c r="O34" s="49"/>
    </row>
    <row r="35" spans="2:15" ht="12" customHeight="1">
      <c r="B35" s="13" t="s">
        <v>122</v>
      </c>
      <c r="C35" s="13"/>
      <c r="D35" s="19"/>
      <c r="E35" s="276" t="s">
        <v>360</v>
      </c>
      <c r="F35" s="263"/>
      <c r="G35" s="276" t="s">
        <v>360</v>
      </c>
      <c r="H35" s="263"/>
      <c r="I35" s="276" t="s">
        <v>360</v>
      </c>
      <c r="J35" s="19"/>
      <c r="K35" s="382">
        <v>1653</v>
      </c>
      <c r="L35" s="276" t="s">
        <v>359</v>
      </c>
      <c r="M35" s="19"/>
      <c r="N35" s="54" t="s">
        <v>182</v>
      </c>
      <c r="O35" s="49"/>
    </row>
    <row r="36" spans="2:15" ht="12" customHeight="1">
      <c r="B36" s="13" t="s">
        <v>137</v>
      </c>
      <c r="C36" s="13"/>
      <c r="D36" s="19"/>
      <c r="E36" s="276" t="s">
        <v>360</v>
      </c>
      <c r="F36" s="263"/>
      <c r="G36" s="276" t="s">
        <v>360</v>
      </c>
      <c r="H36" s="263"/>
      <c r="I36" s="276" t="s">
        <v>360</v>
      </c>
      <c r="J36" s="19"/>
      <c r="K36" s="382">
        <v>2175</v>
      </c>
      <c r="L36" s="276" t="s">
        <v>359</v>
      </c>
      <c r="M36" s="19"/>
      <c r="N36" s="54" t="s">
        <v>182</v>
      </c>
      <c r="O36" s="49"/>
    </row>
    <row r="37" spans="2:15" ht="12" customHeight="1">
      <c r="B37" s="13" t="s">
        <v>130</v>
      </c>
      <c r="C37" s="13"/>
      <c r="D37" s="19"/>
      <c r="E37" s="276" t="s">
        <v>360</v>
      </c>
      <c r="F37" s="263"/>
      <c r="G37" s="276" t="s">
        <v>360</v>
      </c>
      <c r="H37" s="263"/>
      <c r="I37" s="276" t="s">
        <v>360</v>
      </c>
      <c r="J37" s="19"/>
      <c r="K37" s="382">
        <v>1155</v>
      </c>
      <c r="L37" s="276" t="s">
        <v>359</v>
      </c>
      <c r="M37" s="19"/>
      <c r="N37" s="54" t="s">
        <v>182</v>
      </c>
      <c r="O37" s="49"/>
    </row>
    <row r="38" spans="2:15" ht="12" customHeight="1">
      <c r="B38" s="13" t="s">
        <v>366</v>
      </c>
      <c r="C38" s="13"/>
      <c r="D38" s="19"/>
      <c r="E38" s="276" t="s">
        <v>360</v>
      </c>
      <c r="F38" s="263"/>
      <c r="G38" s="276" t="s">
        <v>360</v>
      </c>
      <c r="H38" s="263"/>
      <c r="I38" s="276" t="s">
        <v>360</v>
      </c>
      <c r="J38" s="19"/>
      <c r="K38" s="382">
        <v>222</v>
      </c>
      <c r="L38" s="276" t="s">
        <v>359</v>
      </c>
      <c r="M38" s="19"/>
      <c r="N38" s="54" t="s">
        <v>182</v>
      </c>
      <c r="O38" s="49"/>
    </row>
    <row r="39" spans="2:15" ht="12" customHeight="1">
      <c r="B39" s="13" t="s">
        <v>118</v>
      </c>
      <c r="C39" s="13"/>
      <c r="D39" s="19"/>
      <c r="E39" s="276" t="s">
        <v>360</v>
      </c>
      <c r="F39" s="263"/>
      <c r="G39" s="276" t="s">
        <v>360</v>
      </c>
      <c r="H39" s="263"/>
      <c r="I39" s="276" t="s">
        <v>360</v>
      </c>
      <c r="J39" s="19"/>
      <c r="K39" s="382">
        <v>46</v>
      </c>
      <c r="L39" s="276" t="s">
        <v>359</v>
      </c>
      <c r="M39" s="19"/>
      <c r="N39" s="54" t="s">
        <v>182</v>
      </c>
      <c r="O39" s="49"/>
    </row>
    <row r="40" spans="2:15" ht="12" customHeight="1">
      <c r="B40" s="13" t="s">
        <v>367</v>
      </c>
      <c r="C40" s="13"/>
      <c r="D40" s="19"/>
      <c r="E40" s="276" t="s">
        <v>360</v>
      </c>
      <c r="F40" s="263"/>
      <c r="G40" s="276" t="s">
        <v>360</v>
      </c>
      <c r="H40" s="263"/>
      <c r="I40" s="276" t="s">
        <v>360</v>
      </c>
      <c r="J40" s="19"/>
      <c r="K40" s="382">
        <v>39</v>
      </c>
      <c r="L40" s="276" t="s">
        <v>359</v>
      </c>
      <c r="M40" s="19"/>
      <c r="N40" s="54" t="s">
        <v>182</v>
      </c>
      <c r="O40" s="49"/>
    </row>
    <row r="41" spans="2:15" ht="12" customHeight="1">
      <c r="B41" s="13" t="s">
        <v>368</v>
      </c>
      <c r="C41" s="13"/>
      <c r="D41" s="19"/>
      <c r="E41" s="276" t="s">
        <v>360</v>
      </c>
      <c r="F41" s="263"/>
      <c r="G41" s="276" t="s">
        <v>360</v>
      </c>
      <c r="H41" s="263"/>
      <c r="I41" s="276" t="s">
        <v>360</v>
      </c>
      <c r="J41" s="19"/>
      <c r="K41" s="382">
        <v>832</v>
      </c>
      <c r="L41" s="276" t="s">
        <v>359</v>
      </c>
      <c r="M41" s="19"/>
      <c r="N41" s="54" t="s">
        <v>182</v>
      </c>
      <c r="O41" s="49"/>
    </row>
    <row r="42" spans="2:15" ht="12" customHeight="1">
      <c r="B42" s="13" t="s">
        <v>121</v>
      </c>
      <c r="C42" s="13"/>
      <c r="D42" s="19"/>
      <c r="E42" s="276" t="s">
        <v>360</v>
      </c>
      <c r="F42" s="263"/>
      <c r="G42" s="276" t="s">
        <v>360</v>
      </c>
      <c r="H42" s="263"/>
      <c r="I42" s="276" t="s">
        <v>360</v>
      </c>
      <c r="J42" s="19"/>
      <c r="K42" s="382">
        <v>747</v>
      </c>
      <c r="L42" s="276" t="s">
        <v>359</v>
      </c>
      <c r="M42" s="19"/>
      <c r="N42" s="54" t="s">
        <v>182</v>
      </c>
      <c r="O42" s="49"/>
    </row>
    <row r="43" spans="2:15" ht="12" customHeight="1">
      <c r="B43" s="13" t="s">
        <v>123</v>
      </c>
      <c r="C43" s="13"/>
      <c r="D43" s="19"/>
      <c r="E43" s="276" t="s">
        <v>360</v>
      </c>
      <c r="F43" s="263"/>
      <c r="G43" s="276" t="s">
        <v>360</v>
      </c>
      <c r="H43" s="263"/>
      <c r="I43" s="276" t="s">
        <v>360</v>
      </c>
      <c r="J43" s="19"/>
      <c r="K43" s="382">
        <v>49</v>
      </c>
      <c r="L43" s="276" t="s">
        <v>359</v>
      </c>
      <c r="M43" s="19"/>
      <c r="N43" s="54" t="s">
        <v>182</v>
      </c>
      <c r="O43" s="49"/>
    </row>
    <row r="44" spans="2:15" ht="12" customHeight="1">
      <c r="B44" s="13" t="s">
        <v>124</v>
      </c>
      <c r="C44" s="13"/>
      <c r="D44" s="19"/>
      <c r="E44" s="276" t="s">
        <v>360</v>
      </c>
      <c r="F44" s="263"/>
      <c r="G44" s="276" t="s">
        <v>360</v>
      </c>
      <c r="H44" s="263"/>
      <c r="I44" s="276" t="s">
        <v>360</v>
      </c>
      <c r="J44" s="19"/>
      <c r="K44" s="382">
        <v>521</v>
      </c>
      <c r="L44" s="276" t="s">
        <v>359</v>
      </c>
      <c r="M44" s="19"/>
      <c r="N44" s="54" t="s">
        <v>182</v>
      </c>
      <c r="O44" s="49"/>
    </row>
    <row r="45" spans="2:15" ht="12" customHeight="1">
      <c r="B45" s="13" t="s">
        <v>126</v>
      </c>
      <c r="C45" s="13"/>
      <c r="D45" s="19"/>
      <c r="E45" s="276" t="s">
        <v>360</v>
      </c>
      <c r="F45" s="263"/>
      <c r="G45" s="276" t="s">
        <v>360</v>
      </c>
      <c r="H45" s="263"/>
      <c r="I45" s="276" t="s">
        <v>360</v>
      </c>
      <c r="J45" s="19"/>
      <c r="K45" s="382">
        <v>1242</v>
      </c>
      <c r="L45" s="276" t="s">
        <v>359</v>
      </c>
      <c r="M45" s="19"/>
      <c r="N45" s="54" t="s">
        <v>182</v>
      </c>
      <c r="O45" s="49"/>
    </row>
    <row r="46" spans="2:15" ht="12" customHeight="1">
      <c r="B46" s="13" t="s">
        <v>128</v>
      </c>
      <c r="C46" s="13"/>
      <c r="D46" s="19"/>
      <c r="E46" s="276" t="s">
        <v>360</v>
      </c>
      <c r="F46" s="263"/>
      <c r="G46" s="276" t="s">
        <v>360</v>
      </c>
      <c r="H46" s="263"/>
      <c r="I46" s="276" t="s">
        <v>360</v>
      </c>
      <c r="J46" s="19"/>
      <c r="K46" s="382">
        <v>1312</v>
      </c>
      <c r="L46" s="276" t="s">
        <v>359</v>
      </c>
      <c r="M46" s="19"/>
      <c r="N46" s="54" t="s">
        <v>182</v>
      </c>
      <c r="O46" s="49"/>
    </row>
    <row r="47" spans="2:15" ht="12" customHeight="1">
      <c r="B47" s="13" t="s">
        <v>129</v>
      </c>
      <c r="C47" s="13"/>
      <c r="D47" s="19"/>
      <c r="E47" s="276" t="s">
        <v>360</v>
      </c>
      <c r="F47" s="263"/>
      <c r="G47" s="276" t="s">
        <v>360</v>
      </c>
      <c r="H47" s="263"/>
      <c r="I47" s="276" t="s">
        <v>360</v>
      </c>
      <c r="J47" s="19"/>
      <c r="K47" s="382">
        <v>1069</v>
      </c>
      <c r="L47" s="276" t="s">
        <v>359</v>
      </c>
      <c r="M47" s="19"/>
      <c r="N47" s="54" t="s">
        <v>182</v>
      </c>
      <c r="O47" s="49"/>
    </row>
    <row r="48" spans="2:15" ht="12" customHeight="1">
      <c r="B48" s="13" t="s">
        <v>132</v>
      </c>
      <c r="C48" s="13"/>
      <c r="D48" s="19"/>
      <c r="E48" s="276" t="s">
        <v>360</v>
      </c>
      <c r="F48" s="263"/>
      <c r="G48" s="276" t="s">
        <v>360</v>
      </c>
      <c r="H48" s="263"/>
      <c r="I48" s="276" t="s">
        <v>360</v>
      </c>
      <c r="J48" s="19"/>
      <c r="K48" s="382">
        <v>1415</v>
      </c>
      <c r="L48" s="276" t="s">
        <v>359</v>
      </c>
      <c r="M48" s="19"/>
      <c r="N48" s="54" t="s">
        <v>182</v>
      </c>
      <c r="O48" s="49"/>
    </row>
    <row r="49" spans="2:15" ht="12" customHeight="1">
      <c r="B49" s="13" t="s">
        <v>131</v>
      </c>
      <c r="C49" s="13"/>
      <c r="D49" s="19"/>
      <c r="E49" s="276" t="s">
        <v>360</v>
      </c>
      <c r="F49" s="263"/>
      <c r="G49" s="276" t="s">
        <v>360</v>
      </c>
      <c r="H49" s="263"/>
      <c r="I49" s="276" t="s">
        <v>360</v>
      </c>
      <c r="J49" s="19"/>
      <c r="K49" s="382">
        <v>1505</v>
      </c>
      <c r="L49" s="276" t="s">
        <v>359</v>
      </c>
      <c r="M49" s="19"/>
      <c r="N49" s="54" t="s">
        <v>182</v>
      </c>
      <c r="O49" s="49"/>
    </row>
    <row r="50" spans="2:15" ht="12" customHeight="1">
      <c r="B50" s="13" t="s">
        <v>369</v>
      </c>
      <c r="C50" s="13"/>
      <c r="D50" s="19"/>
      <c r="E50" s="276" t="s">
        <v>360</v>
      </c>
      <c r="F50" s="263"/>
      <c r="G50" s="276" t="s">
        <v>360</v>
      </c>
      <c r="H50" s="263"/>
      <c r="I50" s="276" t="s">
        <v>360</v>
      </c>
      <c r="J50" s="19"/>
      <c r="K50" s="382">
        <v>39</v>
      </c>
      <c r="L50" s="276" t="s">
        <v>359</v>
      </c>
      <c r="M50" s="19"/>
      <c r="N50" s="54" t="s">
        <v>182</v>
      </c>
      <c r="O50" s="49"/>
    </row>
    <row r="51" spans="2:15" ht="12" customHeight="1">
      <c r="B51" s="13" t="s">
        <v>133</v>
      </c>
      <c r="C51" s="13"/>
      <c r="D51" s="19"/>
      <c r="E51" s="276" t="s">
        <v>360</v>
      </c>
      <c r="F51" s="263"/>
      <c r="G51" s="276" t="s">
        <v>360</v>
      </c>
      <c r="H51" s="263"/>
      <c r="I51" s="276" t="s">
        <v>360</v>
      </c>
      <c r="J51" s="19"/>
      <c r="K51" s="382">
        <v>245</v>
      </c>
      <c r="L51" s="276" t="s">
        <v>359</v>
      </c>
      <c r="M51" s="19"/>
      <c r="N51" s="54" t="s">
        <v>182</v>
      </c>
      <c r="O51" s="49"/>
    </row>
    <row r="52" spans="2:15" ht="12" customHeight="1">
      <c r="B52" s="13" t="s">
        <v>125</v>
      </c>
      <c r="C52" s="13"/>
      <c r="D52" s="19"/>
      <c r="E52" s="276" t="s">
        <v>360</v>
      </c>
      <c r="F52" s="263"/>
      <c r="G52" s="276" t="s">
        <v>360</v>
      </c>
      <c r="H52" s="263"/>
      <c r="I52" s="276" t="s">
        <v>360</v>
      </c>
      <c r="J52" s="19"/>
      <c r="K52" s="382">
        <v>466</v>
      </c>
      <c r="L52" s="276" t="s">
        <v>359</v>
      </c>
      <c r="M52" s="19"/>
      <c r="N52" s="54" t="s">
        <v>182</v>
      </c>
      <c r="O52" s="49"/>
    </row>
    <row r="53" spans="2:15" ht="12" customHeight="1">
      <c r="B53" s="13" t="s">
        <v>149</v>
      </c>
      <c r="C53" s="13"/>
      <c r="D53" s="19"/>
      <c r="E53" s="276" t="s">
        <v>360</v>
      </c>
      <c r="F53" s="263"/>
      <c r="G53" s="276" t="s">
        <v>360</v>
      </c>
      <c r="H53" s="263"/>
      <c r="I53" s="276" t="s">
        <v>360</v>
      </c>
      <c r="J53" s="19"/>
      <c r="K53" s="382">
        <v>909</v>
      </c>
      <c r="L53" s="276" t="s">
        <v>359</v>
      </c>
      <c r="M53" s="19"/>
      <c r="N53" s="54" t="s">
        <v>182</v>
      </c>
      <c r="O53" s="49"/>
    </row>
    <row r="54" spans="2:15" ht="12" customHeight="1">
      <c r="B54" s="13" t="s">
        <v>127</v>
      </c>
      <c r="C54" s="13"/>
      <c r="D54" s="19"/>
      <c r="E54" s="276" t="s">
        <v>360</v>
      </c>
      <c r="F54" s="263"/>
      <c r="G54" s="276" t="s">
        <v>360</v>
      </c>
      <c r="H54" s="263"/>
      <c r="I54" s="276" t="s">
        <v>360</v>
      </c>
      <c r="J54" s="19"/>
      <c r="K54" s="382">
        <v>334</v>
      </c>
      <c r="L54" s="276" t="s">
        <v>359</v>
      </c>
      <c r="M54" s="19"/>
      <c r="N54" s="54" t="s">
        <v>182</v>
      </c>
      <c r="O54" s="49"/>
    </row>
    <row r="55" spans="2:15" ht="12" customHeight="1">
      <c r="B55" s="13" t="s">
        <v>134</v>
      </c>
      <c r="C55" s="13"/>
      <c r="D55" s="19"/>
      <c r="E55" s="276" t="s">
        <v>360</v>
      </c>
      <c r="F55" s="263"/>
      <c r="G55" s="276" t="s">
        <v>360</v>
      </c>
      <c r="H55" s="263"/>
      <c r="I55" s="276" t="s">
        <v>360</v>
      </c>
      <c r="J55" s="19"/>
      <c r="K55" s="382">
        <v>1297</v>
      </c>
      <c r="L55" s="276" t="s">
        <v>359</v>
      </c>
      <c r="M55" s="19"/>
      <c r="N55" s="54" t="s">
        <v>182</v>
      </c>
      <c r="O55" s="49"/>
    </row>
    <row r="56" spans="2:15" ht="12" customHeight="1">
      <c r="B56" s="13" t="s">
        <v>370</v>
      </c>
      <c r="C56" s="13"/>
      <c r="D56" s="19"/>
      <c r="E56" s="276" t="s">
        <v>360</v>
      </c>
      <c r="F56" s="263"/>
      <c r="G56" s="276" t="s">
        <v>360</v>
      </c>
      <c r="H56" s="263"/>
      <c r="I56" s="276" t="s">
        <v>360</v>
      </c>
      <c r="J56" s="19"/>
      <c r="K56" s="382">
        <v>62</v>
      </c>
      <c r="L56" s="276" t="s">
        <v>359</v>
      </c>
      <c r="M56" s="19"/>
      <c r="N56" s="54" t="s">
        <v>182</v>
      </c>
      <c r="O56" s="49"/>
    </row>
    <row r="57" spans="2:15" ht="12" customHeight="1">
      <c r="B57" s="13" t="s">
        <v>371</v>
      </c>
      <c r="C57" s="13"/>
      <c r="D57" s="19"/>
      <c r="E57" s="276" t="s">
        <v>360</v>
      </c>
      <c r="F57" s="263"/>
      <c r="G57" s="276" t="s">
        <v>360</v>
      </c>
      <c r="H57" s="263"/>
      <c r="I57" s="276" t="s">
        <v>360</v>
      </c>
      <c r="J57" s="19"/>
      <c r="K57" s="382">
        <v>24</v>
      </c>
      <c r="L57" s="276" t="s">
        <v>359</v>
      </c>
      <c r="M57" s="19"/>
      <c r="N57" s="54" t="s">
        <v>182</v>
      </c>
      <c r="O57" s="49"/>
    </row>
    <row r="58" spans="2:15" ht="12" customHeight="1">
      <c r="B58" s="13" t="s">
        <v>372</v>
      </c>
      <c r="C58" s="13"/>
      <c r="D58" s="19"/>
      <c r="E58" s="276" t="s">
        <v>360</v>
      </c>
      <c r="F58" s="263"/>
      <c r="G58" s="276" t="s">
        <v>360</v>
      </c>
      <c r="H58" s="263"/>
      <c r="I58" s="276" t="s">
        <v>360</v>
      </c>
      <c r="J58" s="19"/>
      <c r="K58" s="382">
        <v>6523</v>
      </c>
      <c r="L58" s="276" t="s">
        <v>359</v>
      </c>
      <c r="M58" s="19"/>
      <c r="N58" s="54" t="s">
        <v>182</v>
      </c>
      <c r="O58" s="49"/>
    </row>
    <row r="59" spans="2:15" ht="12" customHeight="1">
      <c r="B59" s="13" t="s">
        <v>120</v>
      </c>
      <c r="C59" s="13"/>
      <c r="D59" s="19"/>
      <c r="E59" s="276" t="s">
        <v>360</v>
      </c>
      <c r="F59" s="263"/>
      <c r="G59" s="276" t="s">
        <v>360</v>
      </c>
      <c r="H59" s="263"/>
      <c r="I59" s="276" t="s">
        <v>360</v>
      </c>
      <c r="J59" s="19"/>
      <c r="K59" s="382">
        <v>4324</v>
      </c>
      <c r="L59" s="276" t="s">
        <v>359</v>
      </c>
      <c r="M59" s="19"/>
      <c r="N59" s="54" t="s">
        <v>182</v>
      </c>
      <c r="O59" s="49"/>
    </row>
    <row r="60" spans="2:15" ht="12" customHeight="1">
      <c r="B60" s="24" t="s">
        <v>373</v>
      </c>
      <c r="C60" s="13"/>
      <c r="D60" s="19"/>
      <c r="E60" s="276"/>
      <c r="F60" s="263"/>
      <c r="G60" s="276"/>
      <c r="H60" s="263"/>
      <c r="I60" s="54"/>
      <c r="J60" s="19"/>
      <c r="K60" s="55"/>
      <c r="L60" s="276"/>
      <c r="M60" s="19"/>
      <c r="N60" s="53"/>
      <c r="O60" s="49"/>
    </row>
    <row r="61" spans="2:15" ht="12" customHeight="1">
      <c r="B61" s="13" t="s">
        <v>374</v>
      </c>
      <c r="C61" s="13"/>
      <c r="D61" s="19"/>
      <c r="E61" s="276" t="s">
        <v>360</v>
      </c>
      <c r="F61" s="263"/>
      <c r="G61" s="276" t="s">
        <v>360</v>
      </c>
      <c r="H61" s="263"/>
      <c r="I61" s="276" t="s">
        <v>360</v>
      </c>
      <c r="J61" s="19"/>
      <c r="K61" s="55"/>
      <c r="L61" s="276"/>
      <c r="M61" s="19"/>
      <c r="N61" s="53"/>
      <c r="O61" s="49"/>
    </row>
    <row r="62" spans="2:15" ht="12" customHeight="1">
      <c r="B62" s="13" t="s">
        <v>375</v>
      </c>
      <c r="C62" s="13"/>
      <c r="D62" s="19"/>
      <c r="E62" s="276">
        <v>3</v>
      </c>
      <c r="F62" s="263"/>
      <c r="G62" s="276">
        <v>3</v>
      </c>
      <c r="H62" s="263"/>
      <c r="I62" s="276">
        <v>3</v>
      </c>
      <c r="J62" s="19"/>
      <c r="K62" s="55">
        <v>3</v>
      </c>
      <c r="L62" s="276" t="s">
        <v>171</v>
      </c>
      <c r="M62" s="19"/>
      <c r="N62" s="54" t="s">
        <v>182</v>
      </c>
      <c r="O62" s="49"/>
    </row>
    <row r="63" spans="2:15" ht="12" customHeight="1">
      <c r="B63" s="13" t="s">
        <v>102</v>
      </c>
      <c r="C63" s="13"/>
      <c r="D63" s="19"/>
      <c r="E63" s="276" t="s">
        <v>360</v>
      </c>
      <c r="F63" s="263"/>
      <c r="G63" s="276" t="s">
        <v>360</v>
      </c>
      <c r="H63" s="263"/>
      <c r="I63" s="276" t="s">
        <v>360</v>
      </c>
      <c r="J63" s="19"/>
      <c r="K63" s="55"/>
      <c r="L63" s="276"/>
      <c r="M63" s="19"/>
      <c r="N63" s="53"/>
      <c r="O63" s="49"/>
    </row>
    <row r="64" spans="2:15" ht="12" customHeight="1">
      <c r="B64" s="13" t="s">
        <v>376</v>
      </c>
      <c r="C64" s="13"/>
      <c r="D64" s="19"/>
      <c r="E64" s="276" t="s">
        <v>360</v>
      </c>
      <c r="F64" s="263"/>
      <c r="G64" s="276" t="s">
        <v>360</v>
      </c>
      <c r="H64" s="263"/>
      <c r="I64" s="276" t="s">
        <v>360</v>
      </c>
      <c r="J64" s="19"/>
      <c r="K64" s="382">
        <v>23073</v>
      </c>
      <c r="L64" s="276" t="s">
        <v>359</v>
      </c>
      <c r="M64" s="19"/>
      <c r="N64" s="54" t="s">
        <v>182</v>
      </c>
      <c r="O64" s="49"/>
    </row>
    <row r="65" spans="2:15" ht="12" customHeight="1">
      <c r="B65" s="13" t="s">
        <v>375</v>
      </c>
      <c r="C65" s="13"/>
      <c r="D65" s="19"/>
      <c r="E65" s="276" t="s">
        <v>360</v>
      </c>
      <c r="F65" s="263"/>
      <c r="G65" s="276" t="s">
        <v>360</v>
      </c>
      <c r="H65" s="263"/>
      <c r="I65" s="276" t="s">
        <v>360</v>
      </c>
      <c r="J65" s="19"/>
      <c r="K65" s="55">
        <v>5</v>
      </c>
      <c r="L65" s="276" t="s">
        <v>171</v>
      </c>
      <c r="M65" s="19"/>
      <c r="N65" s="54" t="s">
        <v>182</v>
      </c>
      <c r="O65" s="49"/>
    </row>
    <row r="66" spans="2:15" ht="12" customHeight="1">
      <c r="B66" s="13" t="s">
        <v>108</v>
      </c>
      <c r="C66" s="13"/>
      <c r="D66" s="19"/>
      <c r="E66" s="276" t="s">
        <v>360</v>
      </c>
      <c r="F66" s="263"/>
      <c r="G66" s="276" t="s">
        <v>360</v>
      </c>
      <c r="H66" s="263"/>
      <c r="I66" s="276" t="s">
        <v>360</v>
      </c>
      <c r="J66" s="19"/>
      <c r="K66" s="55"/>
      <c r="L66" s="276"/>
      <c r="M66" s="19"/>
      <c r="N66" s="53"/>
      <c r="O66" s="49"/>
    </row>
    <row r="67" spans="2:15" ht="12" customHeight="1">
      <c r="B67" s="13" t="s">
        <v>376</v>
      </c>
      <c r="C67" s="13"/>
      <c r="D67" s="19"/>
      <c r="E67" s="276" t="s">
        <v>360</v>
      </c>
      <c r="F67" s="263"/>
      <c r="G67" s="276" t="s">
        <v>360</v>
      </c>
      <c r="H67" s="263"/>
      <c r="I67" s="276" t="s">
        <v>360</v>
      </c>
      <c r="J67" s="19"/>
      <c r="K67" s="382">
        <v>8707</v>
      </c>
      <c r="L67" s="276" t="s">
        <v>359</v>
      </c>
      <c r="M67" s="19"/>
      <c r="N67" s="54" t="s">
        <v>182</v>
      </c>
      <c r="O67" s="49"/>
    </row>
    <row r="68" spans="2:15" ht="12" customHeight="1">
      <c r="B68" s="13" t="s">
        <v>375</v>
      </c>
      <c r="C68" s="13"/>
      <c r="D68" s="19"/>
      <c r="E68" s="276" t="s">
        <v>360</v>
      </c>
      <c r="F68" s="263"/>
      <c r="G68" s="276" t="s">
        <v>360</v>
      </c>
      <c r="H68" s="263"/>
      <c r="I68" s="276" t="s">
        <v>360</v>
      </c>
      <c r="J68" s="19"/>
      <c r="K68" s="55">
        <v>0</v>
      </c>
      <c r="L68" s="276" t="s">
        <v>171</v>
      </c>
      <c r="M68" s="19"/>
      <c r="N68" s="54" t="s">
        <v>182</v>
      </c>
      <c r="O68" s="49"/>
    </row>
    <row r="69" spans="2:15" ht="12" customHeight="1">
      <c r="B69" s="13" t="s">
        <v>111</v>
      </c>
      <c r="C69" s="13"/>
      <c r="D69" s="19"/>
      <c r="E69" s="276" t="s">
        <v>360</v>
      </c>
      <c r="F69" s="263"/>
      <c r="G69" s="276" t="s">
        <v>360</v>
      </c>
      <c r="H69" s="263"/>
      <c r="I69" s="276" t="s">
        <v>360</v>
      </c>
      <c r="J69" s="19"/>
      <c r="K69" s="55"/>
      <c r="L69" s="276"/>
      <c r="M69" s="19"/>
      <c r="N69" s="53"/>
      <c r="O69" s="49"/>
    </row>
    <row r="70" spans="2:15" ht="12" customHeight="1">
      <c r="B70" s="13" t="s">
        <v>376</v>
      </c>
      <c r="C70" s="13"/>
      <c r="D70" s="19"/>
      <c r="E70" s="276" t="s">
        <v>360</v>
      </c>
      <c r="F70" s="263"/>
      <c r="G70" s="276" t="s">
        <v>360</v>
      </c>
      <c r="H70" s="263"/>
      <c r="I70" s="276" t="s">
        <v>360</v>
      </c>
      <c r="J70" s="19"/>
      <c r="K70" s="382">
        <v>11973</v>
      </c>
      <c r="L70" s="276" t="s">
        <v>359</v>
      </c>
      <c r="M70" s="19"/>
      <c r="N70" s="54" t="s">
        <v>182</v>
      </c>
      <c r="O70" s="49"/>
    </row>
    <row r="71" spans="2:15" ht="12" customHeight="1">
      <c r="B71" s="13" t="s">
        <v>375</v>
      </c>
      <c r="C71" s="13"/>
      <c r="D71" s="19"/>
      <c r="E71" s="276" t="s">
        <v>360</v>
      </c>
      <c r="F71" s="263"/>
      <c r="G71" s="276" t="s">
        <v>360</v>
      </c>
      <c r="H71" s="263"/>
      <c r="I71" s="276" t="s">
        <v>360</v>
      </c>
      <c r="J71" s="19"/>
      <c r="K71" s="55">
        <v>2</v>
      </c>
      <c r="L71" s="276" t="s">
        <v>171</v>
      </c>
      <c r="M71" s="19"/>
      <c r="N71" s="54" t="s">
        <v>182</v>
      </c>
      <c r="O71" s="49"/>
    </row>
    <row r="72" spans="2:15" ht="12" customHeight="1">
      <c r="B72" s="13" t="s">
        <v>103</v>
      </c>
      <c r="C72" s="13"/>
      <c r="D72" s="19"/>
      <c r="E72" s="276" t="s">
        <v>360</v>
      </c>
      <c r="F72" s="263"/>
      <c r="G72" s="276" t="s">
        <v>360</v>
      </c>
      <c r="H72" s="263"/>
      <c r="I72" s="276" t="s">
        <v>360</v>
      </c>
      <c r="J72" s="19"/>
      <c r="K72" s="55"/>
      <c r="L72" s="276"/>
      <c r="M72" s="19"/>
      <c r="N72" s="53"/>
      <c r="O72" s="49"/>
    </row>
    <row r="73" spans="2:15" ht="12" customHeight="1">
      <c r="B73" s="13" t="s">
        <v>376</v>
      </c>
      <c r="C73" s="13"/>
      <c r="D73" s="19"/>
      <c r="E73" s="276" t="s">
        <v>360</v>
      </c>
      <c r="F73" s="263"/>
      <c r="G73" s="276" t="s">
        <v>360</v>
      </c>
      <c r="H73" s="263"/>
      <c r="I73" s="276" t="s">
        <v>360</v>
      </c>
      <c r="J73" s="19"/>
      <c r="K73" s="382">
        <v>7377</v>
      </c>
      <c r="L73" s="276" t="s">
        <v>359</v>
      </c>
      <c r="M73" s="19"/>
      <c r="N73" s="54" t="s">
        <v>182</v>
      </c>
      <c r="O73" s="49"/>
    </row>
    <row r="74" spans="2:15" ht="12" customHeight="1">
      <c r="B74" s="13" t="s">
        <v>375</v>
      </c>
      <c r="C74" s="13"/>
      <c r="D74" s="19"/>
      <c r="E74" s="276" t="s">
        <v>360</v>
      </c>
      <c r="F74" s="263"/>
      <c r="G74" s="276" t="s">
        <v>360</v>
      </c>
      <c r="H74" s="263"/>
      <c r="I74" s="276" t="s">
        <v>360</v>
      </c>
      <c r="J74" s="19"/>
      <c r="K74" s="55">
        <v>1</v>
      </c>
      <c r="L74" s="276" t="s">
        <v>171</v>
      </c>
      <c r="M74" s="19"/>
      <c r="N74" s="54" t="s">
        <v>182</v>
      </c>
      <c r="O74" s="49"/>
    </row>
    <row r="75" spans="2:15" ht="12" customHeight="1">
      <c r="B75" s="24" t="s">
        <v>377</v>
      </c>
      <c r="C75" s="13"/>
      <c r="D75" s="19"/>
      <c r="E75" s="276" t="s">
        <v>360</v>
      </c>
      <c r="F75" s="263"/>
      <c r="G75" s="276" t="s">
        <v>360</v>
      </c>
      <c r="H75" s="263"/>
      <c r="I75" s="276" t="s">
        <v>360</v>
      </c>
      <c r="J75" s="19"/>
      <c r="K75" s="55"/>
      <c r="L75" s="276"/>
      <c r="M75" s="19"/>
      <c r="N75" s="53"/>
      <c r="O75" s="49"/>
    </row>
    <row r="76" spans="2:15" ht="12" customHeight="1">
      <c r="B76" s="13" t="s">
        <v>378</v>
      </c>
      <c r="C76" s="13"/>
      <c r="D76" s="19"/>
      <c r="E76" s="276" t="s">
        <v>360</v>
      </c>
      <c r="F76" s="263"/>
      <c r="G76" s="276" t="s">
        <v>360</v>
      </c>
      <c r="H76" s="263"/>
      <c r="I76" s="276" t="s">
        <v>360</v>
      </c>
      <c r="J76" s="19"/>
      <c r="K76" s="382">
        <v>6957</v>
      </c>
      <c r="L76" s="276" t="s">
        <v>359</v>
      </c>
      <c r="M76" s="19"/>
      <c r="N76" s="54" t="s">
        <v>182</v>
      </c>
      <c r="O76" s="49"/>
    </row>
    <row r="77" spans="2:15" ht="12" customHeight="1">
      <c r="B77" s="13" t="s">
        <v>379</v>
      </c>
      <c r="C77" s="13"/>
      <c r="D77" s="19"/>
      <c r="E77" s="276">
        <v>15</v>
      </c>
      <c r="F77" s="263"/>
      <c r="G77" s="276">
        <v>14</v>
      </c>
      <c r="H77" s="263"/>
      <c r="I77" s="54">
        <v>21</v>
      </c>
      <c r="J77" s="19"/>
      <c r="K77" s="55">
        <v>15</v>
      </c>
      <c r="L77" s="276" t="s">
        <v>171</v>
      </c>
      <c r="M77" s="19"/>
      <c r="N77" s="54" t="s">
        <v>182</v>
      </c>
      <c r="O77" s="49"/>
    </row>
    <row r="78" spans="2:15" ht="12" customHeight="1">
      <c r="B78" s="13" t="s">
        <v>380</v>
      </c>
      <c r="C78" s="13"/>
      <c r="D78" s="19"/>
      <c r="E78" s="38">
        <v>12</v>
      </c>
      <c r="F78" s="272"/>
      <c r="G78" s="38">
        <v>11</v>
      </c>
      <c r="H78" s="272"/>
      <c r="I78" s="336">
        <v>17</v>
      </c>
      <c r="J78" s="19"/>
      <c r="K78" s="55">
        <v>11</v>
      </c>
      <c r="L78" s="12" t="s">
        <v>171</v>
      </c>
      <c r="M78" s="19"/>
      <c r="N78" s="53"/>
      <c r="O78" s="49"/>
    </row>
    <row r="79" spans="2:15" ht="12" customHeight="1">
      <c r="B79" s="24" t="s">
        <v>381</v>
      </c>
      <c r="C79" s="13"/>
      <c r="D79" s="19"/>
      <c r="E79" s="276"/>
      <c r="F79" s="263"/>
      <c r="G79" s="276"/>
      <c r="H79" s="263"/>
      <c r="I79" s="54"/>
      <c r="J79" s="19"/>
      <c r="K79" s="55"/>
      <c r="L79" s="276"/>
      <c r="M79" s="19"/>
      <c r="N79" s="277"/>
      <c r="O79" s="49"/>
    </row>
    <row r="80" spans="2:15" ht="12" customHeight="1">
      <c r="B80" s="13" t="s">
        <v>382</v>
      </c>
      <c r="C80" s="13"/>
      <c r="D80" s="19"/>
      <c r="E80" s="276"/>
      <c r="F80" s="263"/>
      <c r="G80" s="276"/>
      <c r="H80" s="263"/>
      <c r="I80" s="54"/>
      <c r="J80" s="19"/>
      <c r="K80" s="55"/>
      <c r="L80" s="276"/>
      <c r="M80" s="19"/>
      <c r="N80" s="277"/>
      <c r="O80" s="49"/>
    </row>
    <row r="81" spans="2:15" ht="12" customHeight="1">
      <c r="B81" s="13" t="s">
        <v>383</v>
      </c>
      <c r="C81" s="13"/>
      <c r="D81" s="19"/>
      <c r="E81" s="276">
        <v>86</v>
      </c>
      <c r="F81" s="263"/>
      <c r="G81" s="276">
        <v>86</v>
      </c>
      <c r="H81" s="263"/>
      <c r="I81" s="54">
        <v>82</v>
      </c>
      <c r="J81" s="19"/>
      <c r="K81" s="55">
        <v>82</v>
      </c>
      <c r="L81" s="276" t="s">
        <v>171</v>
      </c>
      <c r="M81" s="19"/>
      <c r="N81" s="54" t="s">
        <v>182</v>
      </c>
      <c r="O81" s="49"/>
    </row>
    <row r="82" spans="2:15" ht="12" customHeight="1">
      <c r="B82" s="13" t="s">
        <v>384</v>
      </c>
      <c r="C82" s="13"/>
      <c r="D82" s="19"/>
      <c r="E82" s="276">
        <v>14</v>
      </c>
      <c r="F82" s="263"/>
      <c r="G82" s="276">
        <v>14</v>
      </c>
      <c r="H82" s="263"/>
      <c r="I82" s="54">
        <v>18</v>
      </c>
      <c r="J82" s="19"/>
      <c r="K82" s="55">
        <v>18</v>
      </c>
      <c r="L82" s="12" t="s">
        <v>171</v>
      </c>
      <c r="M82" s="19"/>
      <c r="N82" s="54" t="s">
        <v>182</v>
      </c>
      <c r="O82" s="49"/>
    </row>
    <row r="83" spans="2:15" ht="12" customHeight="1">
      <c r="B83" s="13" t="s">
        <v>385</v>
      </c>
      <c r="C83" s="13"/>
      <c r="D83" s="19"/>
      <c r="E83" s="276"/>
      <c r="F83" s="263"/>
      <c r="G83" s="276"/>
      <c r="H83" s="263"/>
      <c r="I83" s="54"/>
      <c r="J83" s="19"/>
      <c r="K83" s="55"/>
      <c r="L83" s="276"/>
      <c r="M83" s="19"/>
      <c r="N83" s="54" t="s">
        <v>182</v>
      </c>
      <c r="O83" s="49"/>
    </row>
    <row r="84" spans="2:15" ht="12" customHeight="1">
      <c r="B84" s="13" t="s">
        <v>383</v>
      </c>
      <c r="C84" s="13"/>
      <c r="D84" s="19"/>
      <c r="E84" s="276">
        <v>82</v>
      </c>
      <c r="F84" s="263"/>
      <c r="G84" s="276">
        <v>78</v>
      </c>
      <c r="H84" s="263"/>
      <c r="I84" s="54">
        <v>79</v>
      </c>
      <c r="J84" s="19"/>
      <c r="K84" s="55">
        <v>77</v>
      </c>
      <c r="L84" s="276" t="s">
        <v>171</v>
      </c>
      <c r="M84" s="19"/>
      <c r="N84" s="54" t="s">
        <v>182</v>
      </c>
      <c r="O84" s="49"/>
    </row>
    <row r="85" spans="2:15" ht="12" customHeight="1">
      <c r="B85" s="13" t="s">
        <v>384</v>
      </c>
      <c r="C85" s="13"/>
      <c r="D85" s="19"/>
      <c r="E85" s="276">
        <v>18</v>
      </c>
      <c r="F85" s="263"/>
      <c r="G85" s="276">
        <v>22</v>
      </c>
      <c r="H85" s="263"/>
      <c r="I85" s="54">
        <v>21</v>
      </c>
      <c r="J85" s="19"/>
      <c r="K85" s="55">
        <v>23</v>
      </c>
      <c r="L85" s="12" t="s">
        <v>171</v>
      </c>
      <c r="M85" s="19"/>
      <c r="N85" s="54" t="s">
        <v>182</v>
      </c>
      <c r="O85" s="49"/>
    </row>
    <row r="86" spans="2:15" ht="12" customHeight="1">
      <c r="B86" s="13" t="s">
        <v>386</v>
      </c>
      <c r="C86" s="13"/>
      <c r="D86" s="19"/>
      <c r="E86" s="276"/>
      <c r="F86" s="263"/>
      <c r="G86" s="276"/>
      <c r="H86" s="263"/>
      <c r="I86" s="54"/>
      <c r="J86" s="19"/>
      <c r="K86" s="55"/>
      <c r="L86" s="276"/>
      <c r="M86" s="19"/>
      <c r="N86" s="277"/>
      <c r="O86" s="49"/>
    </row>
    <row r="87" spans="2:15" ht="12" customHeight="1">
      <c r="B87" s="13" t="s">
        <v>387</v>
      </c>
      <c r="C87" s="13"/>
      <c r="D87" s="19"/>
      <c r="E87" s="17">
        <v>11.2</v>
      </c>
      <c r="F87" s="275"/>
      <c r="G87" s="17">
        <v>11.2</v>
      </c>
      <c r="H87" s="275"/>
      <c r="I87" s="338">
        <v>11.6</v>
      </c>
      <c r="J87" s="19"/>
      <c r="K87" s="55">
        <v>11</v>
      </c>
      <c r="L87" s="276" t="s">
        <v>171</v>
      </c>
      <c r="M87" s="19"/>
      <c r="N87" s="54" t="s">
        <v>182</v>
      </c>
      <c r="O87" s="49"/>
    </row>
    <row r="88" spans="2:15" ht="12" customHeight="1">
      <c r="B88" s="13" t="s">
        <v>388</v>
      </c>
      <c r="C88" s="13"/>
      <c r="D88" s="19"/>
      <c r="E88" s="17">
        <v>51.8</v>
      </c>
      <c r="F88" s="275"/>
      <c r="G88" s="17">
        <v>51.4</v>
      </c>
      <c r="H88" s="275"/>
      <c r="I88" s="338">
        <v>48.4</v>
      </c>
      <c r="J88" s="19"/>
      <c r="K88" s="55">
        <v>52</v>
      </c>
      <c r="L88" s="12" t="s">
        <v>171</v>
      </c>
      <c r="M88" s="19"/>
      <c r="N88" s="54" t="s">
        <v>182</v>
      </c>
      <c r="O88" s="49"/>
    </row>
    <row r="89" spans="2:15" ht="12" customHeight="1">
      <c r="B89" s="13" t="s">
        <v>389</v>
      </c>
      <c r="C89" s="13"/>
      <c r="D89" s="19"/>
      <c r="E89" s="17">
        <v>37</v>
      </c>
      <c r="F89" s="275"/>
      <c r="G89" s="17">
        <v>37.5</v>
      </c>
      <c r="H89" s="275"/>
      <c r="I89" s="338">
        <v>40</v>
      </c>
      <c r="J89" s="19"/>
      <c r="K89" s="55">
        <v>36</v>
      </c>
      <c r="L89" s="276" t="s">
        <v>171</v>
      </c>
      <c r="M89" s="19"/>
      <c r="N89" s="54" t="s">
        <v>182</v>
      </c>
      <c r="O89" s="49"/>
    </row>
    <row r="90" spans="2:15" ht="12" customHeight="1">
      <c r="B90" s="13" t="s">
        <v>390</v>
      </c>
      <c r="C90" s="13"/>
      <c r="D90" s="19"/>
      <c r="E90" s="36">
        <v>14</v>
      </c>
      <c r="F90" s="272"/>
      <c r="G90" s="38">
        <v>14</v>
      </c>
      <c r="H90" s="272"/>
      <c r="I90" s="336">
        <v>18</v>
      </c>
      <c r="J90" s="19"/>
      <c r="K90" s="55">
        <v>18</v>
      </c>
      <c r="L90" s="12" t="s">
        <v>171</v>
      </c>
      <c r="M90" s="19"/>
      <c r="N90" s="54" t="s">
        <v>182</v>
      </c>
      <c r="O90" s="49"/>
    </row>
    <row r="91" spans="2:15" ht="12" customHeight="1">
      <c r="B91" s="477" t="s">
        <v>391</v>
      </c>
      <c r="C91" s="477"/>
      <c r="D91" s="19"/>
      <c r="E91" s="38">
        <v>15</v>
      </c>
      <c r="F91" s="272"/>
      <c r="G91" s="38">
        <v>19</v>
      </c>
      <c r="H91" s="272"/>
      <c r="I91" s="336">
        <v>23</v>
      </c>
      <c r="J91" s="19"/>
      <c r="K91" s="55">
        <v>44</v>
      </c>
      <c r="L91" s="12" t="s">
        <v>171</v>
      </c>
      <c r="M91" s="19"/>
      <c r="N91" s="53"/>
      <c r="O91" s="49"/>
    </row>
    <row r="92" spans="2:15" ht="12" customHeight="1">
      <c r="B92" s="477" t="s">
        <v>392</v>
      </c>
      <c r="C92" s="477"/>
      <c r="D92" s="19"/>
      <c r="E92" s="17">
        <v>15.9</v>
      </c>
      <c r="F92" s="275"/>
      <c r="G92" s="17">
        <v>16.899999999999999</v>
      </c>
      <c r="H92" s="275"/>
      <c r="I92" s="338">
        <v>18.3</v>
      </c>
      <c r="J92" s="19"/>
      <c r="K92" s="55">
        <v>21</v>
      </c>
      <c r="L92" s="12" t="s">
        <v>171</v>
      </c>
      <c r="M92" s="19"/>
      <c r="N92" s="53"/>
      <c r="O92" s="49"/>
    </row>
    <row r="93" spans="2:15" ht="12" customHeight="1">
      <c r="B93" s="477" t="s">
        <v>393</v>
      </c>
      <c r="C93" s="477"/>
      <c r="D93" s="19"/>
      <c r="E93" s="38">
        <v>18</v>
      </c>
      <c r="F93" s="272"/>
      <c r="G93" s="38">
        <v>22</v>
      </c>
      <c r="H93" s="272"/>
      <c r="I93" s="336">
        <v>21</v>
      </c>
      <c r="J93" s="19"/>
      <c r="K93" s="55">
        <v>23</v>
      </c>
      <c r="L93" s="12" t="s">
        <v>171</v>
      </c>
      <c r="M93" s="19"/>
      <c r="N93" s="54" t="s">
        <v>182</v>
      </c>
      <c r="O93" s="49"/>
    </row>
    <row r="94" spans="2:15" ht="12" customHeight="1">
      <c r="B94" s="477" t="s">
        <v>394</v>
      </c>
      <c r="C94" s="477"/>
      <c r="D94" s="19"/>
      <c r="E94" s="38">
        <v>17</v>
      </c>
      <c r="F94" s="272"/>
      <c r="G94" s="38">
        <v>16</v>
      </c>
      <c r="H94" s="272"/>
      <c r="I94" s="336">
        <v>13</v>
      </c>
      <c r="J94" s="19"/>
      <c r="K94" s="55">
        <v>13</v>
      </c>
      <c r="L94" s="12" t="s">
        <v>171</v>
      </c>
      <c r="M94" s="19"/>
      <c r="N94" s="54" t="s">
        <v>182</v>
      </c>
      <c r="O94" s="49"/>
    </row>
    <row r="95" spans="2:15" ht="12" customHeight="1">
      <c r="B95" s="477" t="s">
        <v>395</v>
      </c>
      <c r="C95" s="477"/>
      <c r="D95" s="19"/>
      <c r="E95" s="38">
        <v>19</v>
      </c>
      <c r="F95" s="272"/>
      <c r="G95" s="38">
        <v>25</v>
      </c>
      <c r="H95" s="272"/>
      <c r="I95" s="336">
        <v>24</v>
      </c>
      <c r="J95" s="19"/>
      <c r="K95" s="55">
        <v>27</v>
      </c>
      <c r="L95" s="12" t="s">
        <v>171</v>
      </c>
      <c r="M95" s="19"/>
      <c r="N95" s="54" t="s">
        <v>182</v>
      </c>
      <c r="O95" s="49"/>
    </row>
    <row r="96" spans="2:15" ht="12" customHeight="1">
      <c r="B96" s="477" t="s">
        <v>396</v>
      </c>
      <c r="C96" s="477"/>
      <c r="D96" s="19"/>
      <c r="E96" s="38">
        <v>22</v>
      </c>
      <c r="F96" s="272"/>
      <c r="G96" s="38">
        <v>23</v>
      </c>
      <c r="H96" s="272"/>
      <c r="I96" s="336">
        <v>27</v>
      </c>
      <c r="J96" s="19"/>
      <c r="K96" s="55">
        <v>15</v>
      </c>
      <c r="L96" s="12" t="s">
        <v>171</v>
      </c>
      <c r="M96" s="19"/>
      <c r="N96" s="53"/>
      <c r="O96" s="49"/>
    </row>
    <row r="97" spans="2:15" ht="12" customHeight="1">
      <c r="B97" s="477" t="s">
        <v>397</v>
      </c>
      <c r="C97" s="477"/>
      <c r="D97" s="19"/>
      <c r="E97" s="38">
        <v>31</v>
      </c>
      <c r="F97" s="272"/>
      <c r="G97" s="38">
        <v>31</v>
      </c>
      <c r="H97" s="272"/>
      <c r="I97" s="336">
        <v>30</v>
      </c>
      <c r="J97" s="19"/>
      <c r="K97" s="55">
        <v>38</v>
      </c>
      <c r="L97" s="12" t="s">
        <v>171</v>
      </c>
      <c r="M97" s="19"/>
      <c r="N97" s="54"/>
      <c r="O97" s="49"/>
    </row>
    <row r="98" spans="2:15" ht="12" customHeight="1">
      <c r="B98" s="477" t="s">
        <v>398</v>
      </c>
      <c r="C98" s="477"/>
      <c r="D98" s="19"/>
      <c r="E98" s="38">
        <v>11</v>
      </c>
      <c r="F98" s="272"/>
      <c r="G98" s="38">
        <v>11</v>
      </c>
      <c r="H98" s="272"/>
      <c r="I98" s="336">
        <v>12</v>
      </c>
      <c r="J98" s="19"/>
      <c r="K98" s="55">
        <v>27</v>
      </c>
      <c r="L98" s="12" t="s">
        <v>171</v>
      </c>
      <c r="M98" s="19"/>
      <c r="N98" s="53"/>
      <c r="O98" s="49"/>
    </row>
    <row r="99" spans="2:15" ht="12" customHeight="1">
      <c r="B99" s="475" t="s">
        <v>399</v>
      </c>
      <c r="C99" s="475"/>
      <c r="D99" s="19"/>
      <c r="E99" s="17"/>
      <c r="F99" s="275"/>
      <c r="G99" s="17"/>
      <c r="H99" s="275"/>
      <c r="I99" s="338"/>
      <c r="J99" s="19"/>
      <c r="K99" s="55"/>
      <c r="L99" s="276"/>
      <c r="M99" s="19"/>
      <c r="N99" s="53"/>
      <c r="O99" s="49"/>
    </row>
    <row r="100" spans="2:15" ht="12" customHeight="1">
      <c r="B100" s="489" t="s">
        <v>400</v>
      </c>
      <c r="C100" s="489"/>
      <c r="D100" s="19"/>
      <c r="E100" s="17">
        <v>4.0999999999999996</v>
      </c>
      <c r="F100" s="275"/>
      <c r="G100" s="17">
        <v>3.9</v>
      </c>
      <c r="H100" s="275"/>
      <c r="I100" s="338">
        <v>4.0999999999999996</v>
      </c>
      <c r="J100" s="19"/>
      <c r="K100" s="55">
        <v>3</v>
      </c>
      <c r="L100" s="12" t="s">
        <v>171</v>
      </c>
      <c r="M100" s="19"/>
      <c r="N100" s="53"/>
      <c r="O100" s="49"/>
    </row>
    <row r="101" spans="2:15" ht="12" customHeight="1">
      <c r="B101" s="489" t="s">
        <v>401</v>
      </c>
      <c r="C101" s="489"/>
      <c r="D101" s="19"/>
      <c r="E101" s="17">
        <v>3.9</v>
      </c>
      <c r="F101" s="275"/>
      <c r="G101" s="17">
        <v>3.9</v>
      </c>
      <c r="H101" s="275"/>
      <c r="I101" s="338">
        <v>3.8</v>
      </c>
      <c r="J101" s="19"/>
      <c r="K101" s="55">
        <v>2</v>
      </c>
      <c r="L101" s="12" t="s">
        <v>171</v>
      </c>
      <c r="M101" s="19"/>
      <c r="N101" s="53"/>
      <c r="O101" s="49"/>
    </row>
    <row r="102" spans="2:15" ht="12" customHeight="1">
      <c r="B102" s="446" t="s">
        <v>402</v>
      </c>
      <c r="C102" s="68"/>
      <c r="D102" s="19"/>
      <c r="E102" s="17"/>
      <c r="F102" s="275"/>
      <c r="G102" s="17"/>
      <c r="H102" s="275"/>
      <c r="I102" s="338"/>
      <c r="J102" s="19"/>
      <c r="K102" s="55"/>
      <c r="L102" s="12"/>
      <c r="M102" s="19"/>
      <c r="N102" s="53"/>
      <c r="O102" s="49"/>
    </row>
    <row r="103" spans="2:15" ht="10.5" customHeight="1">
      <c r="B103" s="490" t="s">
        <v>403</v>
      </c>
      <c r="C103" s="490"/>
      <c r="D103" s="19"/>
      <c r="E103" s="278">
        <v>10511</v>
      </c>
      <c r="F103" s="263"/>
      <c r="G103" s="278">
        <v>10165</v>
      </c>
      <c r="H103" s="263"/>
      <c r="I103" s="341">
        <v>10275</v>
      </c>
      <c r="J103" s="19"/>
      <c r="K103" s="382">
        <v>6264</v>
      </c>
      <c r="L103" s="276" t="s">
        <v>359</v>
      </c>
      <c r="M103" s="19"/>
      <c r="N103" s="53"/>
      <c r="O103" s="49"/>
    </row>
    <row r="104" spans="2:15" ht="12" customHeight="1">
      <c r="B104" s="491" t="s">
        <v>404</v>
      </c>
      <c r="C104" s="492"/>
      <c r="D104" s="19"/>
      <c r="E104" s="276">
        <v>32</v>
      </c>
      <c r="F104" s="263"/>
      <c r="G104" s="276">
        <v>23</v>
      </c>
      <c r="H104" s="263"/>
      <c r="I104" s="54">
        <v>28</v>
      </c>
      <c r="J104" s="19"/>
      <c r="K104" s="55">
        <v>33</v>
      </c>
      <c r="L104" s="276" t="s">
        <v>171</v>
      </c>
      <c r="M104" s="19"/>
      <c r="N104" s="53"/>
      <c r="O104" s="49"/>
    </row>
    <row r="105" spans="2:15">
      <c r="B105" s="479" t="s">
        <v>405</v>
      </c>
      <c r="C105" s="479"/>
      <c r="D105" s="19"/>
      <c r="E105" s="276">
        <v>4</v>
      </c>
      <c r="F105" s="263"/>
      <c r="G105" s="276">
        <v>3</v>
      </c>
      <c r="H105" s="263"/>
      <c r="I105" s="54">
        <v>3</v>
      </c>
      <c r="J105" s="19"/>
      <c r="K105" s="55">
        <v>3</v>
      </c>
      <c r="L105" s="276" t="s">
        <v>171</v>
      </c>
      <c r="M105" s="19"/>
      <c r="N105" s="53"/>
      <c r="O105" s="49"/>
    </row>
    <row r="106" spans="2:15" ht="12" customHeight="1">
      <c r="B106" s="479" t="s">
        <v>406</v>
      </c>
      <c r="C106" s="479"/>
      <c r="D106" s="19"/>
      <c r="E106" s="276">
        <v>71</v>
      </c>
      <c r="F106" s="263"/>
      <c r="G106" s="276">
        <v>85</v>
      </c>
      <c r="H106" s="263"/>
      <c r="I106" s="82">
        <v>68</v>
      </c>
      <c r="J106" s="19"/>
      <c r="K106" s="55">
        <v>67</v>
      </c>
      <c r="L106" s="276" t="s">
        <v>171</v>
      </c>
      <c r="M106" s="19"/>
      <c r="N106" s="53"/>
      <c r="O106" s="49"/>
    </row>
    <row r="107" spans="2:15" ht="12" customHeight="1">
      <c r="B107" s="68" t="s">
        <v>407</v>
      </c>
      <c r="C107" s="68"/>
      <c r="D107" s="19"/>
      <c r="E107" s="447">
        <v>25</v>
      </c>
      <c r="F107" s="263"/>
      <c r="G107" s="447">
        <v>28</v>
      </c>
      <c r="H107" s="263"/>
      <c r="I107" s="448">
        <v>29</v>
      </c>
      <c r="J107" s="19"/>
      <c r="K107" s="55">
        <v>34</v>
      </c>
      <c r="L107" s="447" t="s">
        <v>408</v>
      </c>
      <c r="M107" s="19"/>
      <c r="N107" s="53"/>
      <c r="O107" s="49"/>
    </row>
    <row r="108" spans="2:15" ht="12" customHeight="1">
      <c r="B108" s="68" t="s">
        <v>409</v>
      </c>
      <c r="C108" s="68"/>
      <c r="D108" s="19"/>
      <c r="E108" s="449" t="s">
        <v>360</v>
      </c>
      <c r="F108" s="263"/>
      <c r="G108" s="449" t="s">
        <v>360</v>
      </c>
      <c r="H108" s="263"/>
      <c r="I108" s="450" t="s">
        <v>360</v>
      </c>
      <c r="J108" s="19"/>
      <c r="K108" s="55">
        <v>32</v>
      </c>
      <c r="L108" s="449" t="s">
        <v>171</v>
      </c>
      <c r="M108" s="19"/>
      <c r="N108" s="53"/>
      <c r="O108" s="49"/>
    </row>
    <row r="109" spans="2:15" ht="12" customHeight="1">
      <c r="B109" s="488" t="s">
        <v>410</v>
      </c>
      <c r="C109" s="488"/>
      <c r="I109" s="48"/>
      <c r="N109" s="48"/>
      <c r="O109" s="49"/>
    </row>
    <row r="110" spans="2:15" ht="12" customHeight="1">
      <c r="B110" s="477" t="s">
        <v>411</v>
      </c>
      <c r="C110" s="477"/>
      <c r="D110" s="19"/>
      <c r="E110" s="17">
        <v>0</v>
      </c>
      <c r="F110" s="275"/>
      <c r="G110" s="17">
        <v>0</v>
      </c>
      <c r="H110" s="275"/>
      <c r="I110" s="338">
        <v>0.4</v>
      </c>
      <c r="J110" s="19"/>
      <c r="K110" s="85">
        <v>0.9</v>
      </c>
      <c r="L110" s="276"/>
      <c r="M110" s="19"/>
      <c r="N110" s="54" t="s">
        <v>164</v>
      </c>
      <c r="O110" s="49"/>
    </row>
    <row r="111" spans="2:15" ht="12" customHeight="1">
      <c r="B111" s="475" t="s">
        <v>412</v>
      </c>
      <c r="C111" s="475"/>
      <c r="D111" s="19"/>
      <c r="E111" s="276"/>
      <c r="F111" s="263"/>
      <c r="G111" s="276"/>
      <c r="H111" s="263"/>
      <c r="I111" s="54"/>
      <c r="J111" s="19"/>
      <c r="K111" s="55"/>
      <c r="L111" s="276"/>
      <c r="M111" s="19"/>
      <c r="N111" s="53"/>
      <c r="O111" s="49"/>
    </row>
    <row r="112" spans="2:15" ht="12" customHeight="1">
      <c r="B112" s="489" t="s">
        <v>413</v>
      </c>
      <c r="C112" s="489"/>
      <c r="D112" s="19"/>
      <c r="E112" s="38">
        <v>0</v>
      </c>
      <c r="F112" s="272"/>
      <c r="G112" s="38">
        <v>1</v>
      </c>
      <c r="H112" s="272"/>
      <c r="I112" s="336">
        <v>1</v>
      </c>
      <c r="J112" s="19"/>
      <c r="K112" s="55">
        <v>2</v>
      </c>
      <c r="L112" s="12" t="s">
        <v>414</v>
      </c>
      <c r="M112" s="19"/>
      <c r="N112" s="54" t="s">
        <v>164</v>
      </c>
      <c r="O112" s="49"/>
    </row>
    <row r="113" spans="2:15" ht="12.95" customHeight="1">
      <c r="B113" s="489" t="s">
        <v>415</v>
      </c>
      <c r="C113" s="489"/>
      <c r="D113" s="19"/>
      <c r="E113" s="38">
        <v>1</v>
      </c>
      <c r="F113" s="272"/>
      <c r="G113" s="38">
        <v>4</v>
      </c>
      <c r="H113" s="272"/>
      <c r="I113" s="336">
        <v>4</v>
      </c>
      <c r="J113" s="19"/>
      <c r="K113" s="55">
        <v>8</v>
      </c>
      <c r="L113" s="12" t="s">
        <v>414</v>
      </c>
      <c r="M113" s="19"/>
      <c r="N113" s="54" t="s">
        <v>164</v>
      </c>
      <c r="O113" s="49"/>
    </row>
    <row r="114" spans="2:15" ht="12" customHeight="1">
      <c r="B114" s="481" t="s">
        <v>416</v>
      </c>
      <c r="C114" s="481"/>
      <c r="D114" s="19"/>
      <c r="E114" s="17"/>
      <c r="F114" s="275"/>
      <c r="G114" s="17"/>
      <c r="H114" s="275"/>
      <c r="I114" s="338"/>
      <c r="J114" s="19"/>
      <c r="K114" s="55"/>
      <c r="L114" s="276"/>
      <c r="M114" s="19"/>
      <c r="N114" s="54"/>
      <c r="O114" s="49"/>
    </row>
    <row r="115" spans="2:15" ht="12" customHeight="1">
      <c r="B115" s="479" t="s">
        <v>417</v>
      </c>
      <c r="C115" s="479"/>
      <c r="D115" s="19"/>
      <c r="E115" s="17">
        <v>2.5</v>
      </c>
      <c r="F115" s="275"/>
      <c r="G115" s="17">
        <v>2.6</v>
      </c>
      <c r="H115" s="275"/>
      <c r="I115" s="338">
        <v>2.9</v>
      </c>
      <c r="J115" s="19"/>
      <c r="K115" s="85">
        <v>2</v>
      </c>
      <c r="L115" s="276"/>
      <c r="M115" s="19"/>
      <c r="N115" s="54" t="s">
        <v>164</v>
      </c>
      <c r="O115" s="49"/>
    </row>
    <row r="116" spans="2:15" ht="12" customHeight="1">
      <c r="B116" s="479" t="s">
        <v>418</v>
      </c>
      <c r="C116" s="479"/>
      <c r="D116" s="19"/>
      <c r="E116" s="17">
        <v>0.8</v>
      </c>
      <c r="F116" s="275"/>
      <c r="G116" s="17">
        <v>0.8</v>
      </c>
      <c r="H116" s="275"/>
      <c r="I116" s="338">
        <v>0.2</v>
      </c>
      <c r="J116" s="19"/>
      <c r="K116" s="85">
        <v>0.4</v>
      </c>
      <c r="L116" s="276"/>
      <c r="M116" s="19"/>
      <c r="N116" s="54" t="s">
        <v>164</v>
      </c>
      <c r="O116" s="49"/>
    </row>
    <row r="117" spans="2:15" ht="12" customHeight="1">
      <c r="B117" s="479" t="s">
        <v>419</v>
      </c>
      <c r="C117" s="479"/>
      <c r="D117" s="19"/>
      <c r="E117" s="17">
        <v>0.2</v>
      </c>
      <c r="F117" s="275"/>
      <c r="G117" s="17">
        <v>0.2</v>
      </c>
      <c r="H117" s="275"/>
      <c r="I117" s="338">
        <v>0.2</v>
      </c>
      <c r="J117" s="19"/>
      <c r="K117" s="85">
        <v>0.3</v>
      </c>
      <c r="L117" s="276"/>
      <c r="M117" s="19"/>
      <c r="N117" s="54" t="s">
        <v>164</v>
      </c>
      <c r="O117" s="49"/>
    </row>
    <row r="118" spans="2:15" ht="12" customHeight="1">
      <c r="B118" s="479" t="s">
        <v>420</v>
      </c>
      <c r="C118" s="479"/>
      <c r="D118" s="19"/>
      <c r="E118" s="17">
        <v>1.9</v>
      </c>
      <c r="F118" s="275"/>
      <c r="G118" s="17">
        <v>2</v>
      </c>
      <c r="H118" s="275"/>
      <c r="I118" s="338">
        <v>2.9</v>
      </c>
      <c r="J118" s="19"/>
      <c r="K118" s="85">
        <v>1.9</v>
      </c>
      <c r="L118" s="276"/>
      <c r="M118" s="19"/>
      <c r="N118" s="54" t="s">
        <v>164</v>
      </c>
      <c r="O118" s="49"/>
    </row>
    <row r="119" spans="2:15" ht="12" customHeight="1">
      <c r="B119" s="479" t="s">
        <v>421</v>
      </c>
      <c r="C119" s="479"/>
      <c r="D119" s="19"/>
      <c r="E119" s="17">
        <v>1</v>
      </c>
      <c r="F119" s="275"/>
      <c r="G119" s="17">
        <v>1.5</v>
      </c>
      <c r="H119" s="275"/>
      <c r="I119" s="338">
        <v>1.1000000000000001</v>
      </c>
      <c r="J119" s="19"/>
      <c r="K119" s="85">
        <v>1.1000000000000001</v>
      </c>
      <c r="L119" s="276"/>
      <c r="M119" s="19"/>
      <c r="N119" s="54" t="s">
        <v>164</v>
      </c>
      <c r="O119" s="49"/>
    </row>
    <row r="120" spans="2:15" ht="12" customHeight="1">
      <c r="B120" s="477" t="s">
        <v>422</v>
      </c>
      <c r="C120" s="486"/>
      <c r="D120" s="19"/>
      <c r="E120" s="30">
        <v>0.28000000000000003</v>
      </c>
      <c r="F120" s="279"/>
      <c r="G120" s="30">
        <v>0.84</v>
      </c>
      <c r="H120" s="279"/>
      <c r="I120" s="343">
        <v>0.94</v>
      </c>
      <c r="J120" s="19"/>
      <c r="K120" s="85">
        <v>1.06</v>
      </c>
      <c r="L120" s="276"/>
      <c r="M120" s="19"/>
      <c r="N120" s="53"/>
      <c r="O120" s="49"/>
    </row>
    <row r="121" spans="2:15" ht="12" customHeight="1">
      <c r="B121" s="477" t="s">
        <v>423</v>
      </c>
      <c r="C121" s="486"/>
      <c r="D121" s="19"/>
      <c r="E121" s="30">
        <v>1.3</v>
      </c>
      <c r="F121" s="279"/>
      <c r="G121" s="30">
        <v>1.66</v>
      </c>
      <c r="H121" s="279"/>
      <c r="I121" s="343">
        <v>1.71</v>
      </c>
      <c r="J121" s="19"/>
      <c r="K121" s="376">
        <v>1.58</v>
      </c>
      <c r="L121" s="276" t="s">
        <v>171</v>
      </c>
      <c r="M121" s="19"/>
      <c r="N121" s="53"/>
      <c r="O121" s="49"/>
    </row>
    <row r="122" spans="2:15" ht="12" customHeight="1">
      <c r="B122" s="477" t="s">
        <v>424</v>
      </c>
      <c r="C122" s="477"/>
      <c r="D122" s="19"/>
      <c r="E122" s="30">
        <v>97.7</v>
      </c>
      <c r="F122" s="279"/>
      <c r="G122" s="30">
        <v>97.2</v>
      </c>
      <c r="H122" s="279"/>
      <c r="I122" s="343">
        <v>97.8</v>
      </c>
      <c r="J122" s="19"/>
      <c r="K122" s="376">
        <v>99</v>
      </c>
      <c r="L122" s="12" t="s">
        <v>171</v>
      </c>
      <c r="M122" s="19"/>
      <c r="N122" s="53"/>
      <c r="O122" s="49"/>
    </row>
    <row r="123" spans="2:15" ht="12.95" customHeight="1">
      <c r="B123" s="477" t="s">
        <v>425</v>
      </c>
      <c r="C123" s="477"/>
      <c r="D123" s="19"/>
      <c r="E123" s="30">
        <v>92.6</v>
      </c>
      <c r="F123" s="279"/>
      <c r="G123" s="30">
        <v>93.6</v>
      </c>
      <c r="H123" s="279"/>
      <c r="I123" s="343">
        <v>93.5</v>
      </c>
      <c r="J123" s="19"/>
      <c r="K123" s="376">
        <v>94.32</v>
      </c>
      <c r="L123" s="12" t="s">
        <v>171</v>
      </c>
      <c r="M123" s="19"/>
      <c r="N123" s="53"/>
      <c r="O123" s="49"/>
    </row>
    <row r="124" spans="2:15" ht="6" customHeight="1">
      <c r="B124" s="19"/>
      <c r="C124" s="19"/>
      <c r="D124" s="19"/>
      <c r="E124" s="8"/>
      <c r="F124" s="19"/>
      <c r="G124" s="8"/>
      <c r="H124" s="19"/>
      <c r="I124" s="18"/>
      <c r="J124" s="19"/>
      <c r="K124" s="19"/>
      <c r="L124" s="8"/>
      <c r="M124" s="19"/>
      <c r="N124" s="256"/>
      <c r="O124" s="19"/>
    </row>
    <row r="125" spans="2:15" ht="120" customHeight="1">
      <c r="B125" s="453" t="s">
        <v>426</v>
      </c>
      <c r="C125" s="453"/>
      <c r="D125" s="453"/>
      <c r="E125" s="453"/>
      <c r="F125" s="453"/>
      <c r="G125" s="453"/>
      <c r="H125" s="453"/>
      <c r="I125" s="453"/>
      <c r="J125" s="453"/>
      <c r="K125" s="453"/>
      <c r="L125" s="453"/>
      <c r="M125" s="453"/>
      <c r="N125" s="453"/>
      <c r="O125" s="50"/>
    </row>
  </sheetData>
  <mergeCells count="38">
    <mergeCell ref="B115:C115"/>
    <mergeCell ref="B116:C116"/>
    <mergeCell ref="B104:C104"/>
    <mergeCell ref="B105:C105"/>
    <mergeCell ref="B106:C106"/>
    <mergeCell ref="B4:N4"/>
    <mergeCell ref="B5:N5"/>
    <mergeCell ref="B7:C7"/>
    <mergeCell ref="B9:C9"/>
    <mergeCell ref="B10:C10"/>
    <mergeCell ref="B95:C95"/>
    <mergeCell ref="B96:C96"/>
    <mergeCell ref="B97:C97"/>
    <mergeCell ref="B98:C98"/>
    <mergeCell ref="B91:C91"/>
    <mergeCell ref="B92:C92"/>
    <mergeCell ref="B125:N125"/>
    <mergeCell ref="B118:C118"/>
    <mergeCell ref="B119:C119"/>
    <mergeCell ref="B120:C120"/>
    <mergeCell ref="B121:C121"/>
    <mergeCell ref="B122:C122"/>
    <mergeCell ref="L2:N2"/>
    <mergeCell ref="B117:C117"/>
    <mergeCell ref="B123:C123"/>
    <mergeCell ref="B109:C109"/>
    <mergeCell ref="B110:C110"/>
    <mergeCell ref="B100:C100"/>
    <mergeCell ref="B99:C99"/>
    <mergeCell ref="B101:C101"/>
    <mergeCell ref="B93:C93"/>
    <mergeCell ref="B94:C94"/>
    <mergeCell ref="B103:C103"/>
    <mergeCell ref="B111:C111"/>
    <mergeCell ref="B112:C112"/>
    <mergeCell ref="B113:C113"/>
    <mergeCell ref="B114:C114"/>
    <mergeCell ref="B11:C11"/>
  </mergeCells>
  <pageMargins left="0.7" right="0.7" top="0.75" bottom="0.75" header="0.3" footer="0.3"/>
  <pageSetup paperSize="256"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0D18-5BAD-4645-A4F5-9F6085BD849B}">
  <dimension ref="B2:P29"/>
  <sheetViews>
    <sheetView showGridLines="0" zoomScale="150" zoomScaleNormal="150" workbookViewId="0">
      <selection activeCell="B2" sqref="B2"/>
    </sheetView>
  </sheetViews>
  <sheetFormatPr baseColWidth="10" defaultColWidth="7.5" defaultRowHeight="12.75"/>
  <cols>
    <col min="1" max="1" width="2.375" style="48" customWidth="1"/>
    <col min="2" max="2" width="70.375" style="48" customWidth="1"/>
    <col min="3" max="3" width="1" style="48" customWidth="1"/>
    <col min="4" max="4" width="9.625" style="48" customWidth="1"/>
    <col min="5" max="5" width="1" style="48" customWidth="1"/>
    <col min="6" max="6" width="9.625" style="48" customWidth="1"/>
    <col min="7" max="7" width="1" style="48" customWidth="1"/>
    <col min="8" max="8" width="9.625" style="48" customWidth="1"/>
    <col min="9" max="9" width="1" style="48" customWidth="1"/>
    <col min="10" max="10" width="9.625" style="334" customWidth="1"/>
    <col min="11" max="11" width="1" style="48" customWidth="1"/>
    <col min="12" max="12" width="8.625" style="48" customWidth="1"/>
    <col min="13" max="13" width="9.625" style="48" customWidth="1"/>
    <col min="14" max="14" width="1" style="48" customWidth="1"/>
    <col min="15" max="15" width="9.625" style="49" customWidth="1"/>
    <col min="16" max="16" width="2.375" style="48" customWidth="1"/>
    <col min="17" max="16384" width="7.5" style="48"/>
  </cols>
  <sheetData>
    <row r="2" spans="2:16" ht="33.950000000000003" customHeight="1">
      <c r="B2" s="261"/>
      <c r="M2" s="452" t="s">
        <v>0</v>
      </c>
      <c r="N2" s="452"/>
      <c r="O2" s="452"/>
    </row>
    <row r="4" spans="2:16" s="98" customFormat="1" ht="20.100000000000001" customHeight="1" thickBot="1">
      <c r="B4" s="472" t="s">
        <v>155</v>
      </c>
      <c r="C4" s="472"/>
      <c r="D4" s="472"/>
      <c r="E4" s="472"/>
      <c r="F4" s="472"/>
      <c r="G4" s="472"/>
      <c r="H4" s="472"/>
      <c r="I4" s="472"/>
      <c r="J4" s="472"/>
      <c r="K4" s="472"/>
      <c r="L4" s="472"/>
      <c r="M4" s="472"/>
      <c r="N4" s="472"/>
      <c r="O4" s="472"/>
    </row>
    <row r="5" spans="2:16" ht="24.95" customHeight="1" thickTop="1">
      <c r="B5" s="482" t="s">
        <v>250</v>
      </c>
      <c r="C5" s="482"/>
      <c r="D5" s="482"/>
      <c r="E5" s="482"/>
      <c r="F5" s="482"/>
      <c r="G5" s="482"/>
      <c r="H5" s="482"/>
      <c r="I5" s="482"/>
      <c r="J5" s="482"/>
      <c r="K5" s="482"/>
      <c r="L5" s="482"/>
      <c r="M5" s="482"/>
      <c r="N5" s="482"/>
      <c r="O5" s="482"/>
    </row>
    <row r="6" spans="2:16" ht="24" customHeight="1">
      <c r="B6" s="19"/>
      <c r="C6" s="19"/>
      <c r="D6" s="46"/>
      <c r="E6" s="64"/>
      <c r="F6" s="254">
        <v>2021</v>
      </c>
      <c r="G6" s="44"/>
      <c r="H6" s="254">
        <v>2022</v>
      </c>
      <c r="I6" s="44"/>
      <c r="J6" s="335">
        <v>2023</v>
      </c>
      <c r="K6" s="44"/>
      <c r="L6" s="97">
        <v>2024</v>
      </c>
      <c r="M6" s="255" t="s">
        <v>157</v>
      </c>
      <c r="N6" s="44"/>
      <c r="O6" s="269" t="s">
        <v>158</v>
      </c>
    </row>
    <row r="7" spans="2:16" ht="12" customHeight="1">
      <c r="B7" s="485" t="s">
        <v>427</v>
      </c>
      <c r="C7" s="485"/>
      <c r="D7" s="485"/>
      <c r="E7" s="19"/>
      <c r="F7" s="276"/>
      <c r="G7" s="263"/>
      <c r="H7" s="276"/>
      <c r="I7" s="263"/>
      <c r="J7" s="54"/>
      <c r="K7" s="19"/>
      <c r="L7" s="55"/>
      <c r="M7" s="276"/>
      <c r="N7" s="19"/>
      <c r="O7" s="53"/>
      <c r="P7" s="49"/>
    </row>
    <row r="8" spans="2:16" ht="12" customHeight="1">
      <c r="B8" s="477" t="s">
        <v>428</v>
      </c>
      <c r="C8" s="477"/>
      <c r="D8" s="477"/>
      <c r="E8" s="19"/>
      <c r="F8" s="12">
        <v>51.2</v>
      </c>
      <c r="G8" s="263"/>
      <c r="H8" s="17">
        <v>52.4</v>
      </c>
      <c r="I8" s="263"/>
      <c r="J8" s="338">
        <v>53.3</v>
      </c>
      <c r="K8" s="19"/>
      <c r="L8" s="393">
        <v>52.4</v>
      </c>
      <c r="M8" s="12" t="s">
        <v>171</v>
      </c>
      <c r="N8" s="19"/>
      <c r="O8" s="54" t="s">
        <v>182</v>
      </c>
      <c r="P8" s="49"/>
    </row>
    <row r="9" spans="2:16" ht="12" customHeight="1">
      <c r="B9" s="477" t="s">
        <v>429</v>
      </c>
      <c r="C9" s="477"/>
      <c r="D9" s="477"/>
      <c r="E9" s="19"/>
      <c r="F9" s="276" t="s">
        <v>300</v>
      </c>
      <c r="G9" s="263"/>
      <c r="H9" s="12">
        <v>0.6</v>
      </c>
      <c r="I9" s="263"/>
      <c r="J9" s="338">
        <v>0.6</v>
      </c>
      <c r="K9" s="19"/>
      <c r="L9" s="393">
        <v>1.1000000000000001</v>
      </c>
      <c r="M9" s="12" t="s">
        <v>171</v>
      </c>
      <c r="N9" s="19"/>
      <c r="O9" s="54" t="s">
        <v>182</v>
      </c>
      <c r="P9" s="49"/>
    </row>
    <row r="10" spans="2:16" ht="12" customHeight="1">
      <c r="B10" s="477" t="s">
        <v>430</v>
      </c>
      <c r="C10" s="477"/>
      <c r="D10" s="477"/>
      <c r="E10" s="19"/>
      <c r="F10" s="12">
        <v>57</v>
      </c>
      <c r="G10" s="263"/>
      <c r="H10" s="17">
        <v>62.8</v>
      </c>
      <c r="I10" s="263"/>
      <c r="J10" s="338">
        <v>68</v>
      </c>
      <c r="K10" s="19"/>
      <c r="L10" s="393">
        <v>48.3</v>
      </c>
      <c r="M10" s="12" t="s">
        <v>171</v>
      </c>
      <c r="N10" s="19"/>
      <c r="O10" s="54" t="s">
        <v>182</v>
      </c>
      <c r="P10" s="49"/>
    </row>
    <row r="11" spans="2:16" ht="12" customHeight="1">
      <c r="B11" s="477" t="s">
        <v>431</v>
      </c>
      <c r="C11" s="477"/>
      <c r="D11" s="477"/>
      <c r="E11" s="19"/>
      <c r="F11" s="276" t="s">
        <v>300</v>
      </c>
      <c r="G11" s="263"/>
      <c r="H11" s="12">
        <v>23.3</v>
      </c>
      <c r="I11" s="263"/>
      <c r="J11" s="338">
        <v>14</v>
      </c>
      <c r="K11" s="19"/>
      <c r="L11" s="393">
        <v>14.6</v>
      </c>
      <c r="M11" s="12" t="s">
        <v>171</v>
      </c>
      <c r="N11" s="19"/>
      <c r="O11" s="54" t="s">
        <v>182</v>
      </c>
      <c r="P11" s="49"/>
    </row>
    <row r="12" spans="2:16" ht="12" customHeight="1">
      <c r="B12" s="477" t="s">
        <v>432</v>
      </c>
      <c r="C12" s="477"/>
      <c r="D12" s="477"/>
      <c r="E12" s="19"/>
      <c r="F12" s="12">
        <v>55.9</v>
      </c>
      <c r="G12" s="263"/>
      <c r="H12" s="17">
        <v>56.1</v>
      </c>
      <c r="I12" s="263"/>
      <c r="J12" s="338">
        <v>55.5</v>
      </c>
      <c r="K12" s="19"/>
      <c r="L12" s="85">
        <v>55.7</v>
      </c>
      <c r="M12" s="12" t="s">
        <v>171</v>
      </c>
      <c r="N12" s="19"/>
      <c r="O12" s="54" t="s">
        <v>182</v>
      </c>
      <c r="P12" s="49"/>
    </row>
    <row r="13" spans="2:16" ht="12" customHeight="1">
      <c r="B13" s="477" t="s">
        <v>433</v>
      </c>
      <c r="C13" s="477"/>
      <c r="D13" s="477"/>
      <c r="E13" s="19"/>
      <c r="F13" s="276" t="s">
        <v>300</v>
      </c>
      <c r="G13" s="263"/>
      <c r="H13" s="12">
        <v>2.9</v>
      </c>
      <c r="I13" s="263"/>
      <c r="J13" s="338">
        <v>2.6</v>
      </c>
      <c r="K13" s="19"/>
      <c r="L13" s="85">
        <v>3.2</v>
      </c>
      <c r="M13" s="12" t="s">
        <v>171</v>
      </c>
      <c r="N13" s="19"/>
      <c r="O13" s="54" t="s">
        <v>182</v>
      </c>
      <c r="P13" s="49"/>
    </row>
    <row r="14" spans="2:16" ht="12" customHeight="1">
      <c r="B14" s="484" t="s">
        <v>434</v>
      </c>
      <c r="C14" s="484"/>
      <c r="D14" s="484"/>
      <c r="E14" s="19"/>
      <c r="F14" s="276"/>
      <c r="G14" s="263"/>
      <c r="H14" s="276"/>
      <c r="I14" s="263"/>
      <c r="J14" s="54"/>
      <c r="K14" s="19"/>
      <c r="L14" s="55"/>
      <c r="M14" s="276"/>
      <c r="N14" s="19"/>
      <c r="O14" s="53"/>
      <c r="P14" s="49"/>
    </row>
    <row r="15" spans="2:16" ht="12" customHeight="1">
      <c r="B15" s="477" t="s">
        <v>435</v>
      </c>
      <c r="C15" s="477"/>
      <c r="D15" s="477"/>
      <c r="E15" s="19"/>
      <c r="F15" s="17">
        <v>96.5</v>
      </c>
      <c r="G15" s="275"/>
      <c r="H15" s="17">
        <v>96.3</v>
      </c>
      <c r="I15" s="275"/>
      <c r="J15" s="338">
        <v>95</v>
      </c>
      <c r="K15" s="19"/>
      <c r="L15" s="85">
        <v>94</v>
      </c>
      <c r="M15" s="12" t="s">
        <v>171</v>
      </c>
      <c r="N15" s="19"/>
      <c r="O15" s="54" t="s">
        <v>182</v>
      </c>
      <c r="P15" s="49"/>
    </row>
    <row r="16" spans="2:16" ht="12" customHeight="1">
      <c r="B16" s="477" t="s">
        <v>436</v>
      </c>
      <c r="C16" s="477"/>
      <c r="D16" s="477"/>
      <c r="E16" s="19"/>
      <c r="F16" s="17">
        <v>41.4</v>
      </c>
      <c r="G16" s="275"/>
      <c r="H16" s="17">
        <v>40</v>
      </c>
      <c r="I16" s="275"/>
      <c r="J16" s="338">
        <v>47.9</v>
      </c>
      <c r="K16" s="19"/>
      <c r="L16" s="85">
        <v>48.3</v>
      </c>
      <c r="M16" s="12" t="s">
        <v>171</v>
      </c>
      <c r="N16" s="19"/>
      <c r="O16" s="54"/>
      <c r="P16" s="49"/>
    </row>
    <row r="17" spans="2:16" ht="12" customHeight="1">
      <c r="B17" s="477" t="s">
        <v>437</v>
      </c>
      <c r="C17" s="477"/>
      <c r="D17" s="477"/>
      <c r="E17" s="19"/>
      <c r="F17" s="12">
        <v>41.9</v>
      </c>
      <c r="G17" s="263"/>
      <c r="H17" s="17">
        <v>40.700000000000003</v>
      </c>
      <c r="I17" s="263"/>
      <c r="J17" s="338">
        <v>38.799999999999997</v>
      </c>
      <c r="K17" s="19"/>
      <c r="L17" s="85">
        <v>44.3</v>
      </c>
      <c r="M17" s="12" t="s">
        <v>171</v>
      </c>
      <c r="N17" s="19"/>
      <c r="O17" s="54" t="s">
        <v>182</v>
      </c>
      <c r="P17" s="49"/>
    </row>
    <row r="18" spans="2:16" ht="12" customHeight="1">
      <c r="B18" s="477" t="s">
        <v>438</v>
      </c>
      <c r="C18" s="477"/>
      <c r="D18" s="477"/>
      <c r="E18" s="19"/>
      <c r="F18" s="38">
        <v>98</v>
      </c>
      <c r="G18" s="263"/>
      <c r="H18" s="38">
        <v>99</v>
      </c>
      <c r="I18" s="263"/>
      <c r="J18" s="336">
        <v>99</v>
      </c>
      <c r="K18" s="19"/>
      <c r="L18" s="55">
        <v>99</v>
      </c>
      <c r="M18" s="333" t="s">
        <v>171</v>
      </c>
      <c r="N18" s="19"/>
      <c r="O18" s="54" t="s">
        <v>182</v>
      </c>
      <c r="P18" s="49"/>
    </row>
    <row r="19" spans="2:16" ht="12" customHeight="1">
      <c r="B19" s="387" t="s">
        <v>439</v>
      </c>
      <c r="C19" s="24"/>
      <c r="D19" s="24"/>
      <c r="E19" s="19"/>
      <c r="F19" s="276"/>
      <c r="G19" s="263"/>
      <c r="H19" s="276"/>
      <c r="I19" s="263"/>
      <c r="J19" s="54"/>
      <c r="K19" s="19"/>
      <c r="L19" s="55"/>
      <c r="M19" s="276"/>
      <c r="N19" s="19"/>
      <c r="O19" s="53"/>
      <c r="P19" s="19"/>
    </row>
    <row r="20" spans="2:16" ht="12" customHeight="1">
      <c r="B20" s="477" t="s">
        <v>440</v>
      </c>
      <c r="C20" s="486"/>
      <c r="D20" s="486"/>
      <c r="E20" s="19"/>
      <c r="F20" s="276" t="s">
        <v>300</v>
      </c>
      <c r="G20" s="263"/>
      <c r="H20" s="276" t="s">
        <v>300</v>
      </c>
      <c r="I20" s="263"/>
      <c r="J20" s="54">
        <v>53</v>
      </c>
      <c r="K20" s="19"/>
      <c r="L20" s="55">
        <v>64</v>
      </c>
      <c r="M20" s="276" t="s">
        <v>171</v>
      </c>
      <c r="N20" s="19"/>
      <c r="O20" s="51" t="s">
        <v>172</v>
      </c>
      <c r="P20" s="19"/>
    </row>
    <row r="21" spans="2:16" ht="12" customHeight="1">
      <c r="B21" s="387" t="s">
        <v>441</v>
      </c>
      <c r="C21" s="24"/>
      <c r="D21" s="24"/>
      <c r="E21" s="19"/>
      <c r="F21" s="276"/>
      <c r="G21" s="263"/>
      <c r="H21" s="276"/>
      <c r="I21" s="263"/>
      <c r="J21" s="54"/>
      <c r="K21" s="19"/>
      <c r="L21" s="55"/>
      <c r="M21" s="276"/>
      <c r="N21" s="19"/>
      <c r="O21" s="53"/>
      <c r="P21" s="19"/>
    </row>
    <row r="22" spans="2:16" ht="12" customHeight="1">
      <c r="B22" s="477" t="s">
        <v>442</v>
      </c>
      <c r="C22" s="477"/>
      <c r="D22" s="477"/>
      <c r="E22" s="19"/>
      <c r="F22" s="276" t="s">
        <v>300</v>
      </c>
      <c r="G22" s="263"/>
      <c r="H22" s="276" t="s">
        <v>300</v>
      </c>
      <c r="I22" s="263"/>
      <c r="J22" s="276" t="s">
        <v>300</v>
      </c>
      <c r="K22" s="19"/>
      <c r="L22" s="55">
        <v>77</v>
      </c>
      <c r="M22" s="276" t="s">
        <v>320</v>
      </c>
      <c r="N22" s="19"/>
      <c r="O22" s="54" t="s">
        <v>182</v>
      </c>
      <c r="P22" s="19"/>
    </row>
    <row r="23" spans="2:16" ht="12" customHeight="1">
      <c r="B23" s="477" t="s">
        <v>443</v>
      </c>
      <c r="C23" s="477"/>
      <c r="D23" s="477"/>
      <c r="E23" s="19"/>
      <c r="F23" s="276" t="s">
        <v>300</v>
      </c>
      <c r="G23" s="263"/>
      <c r="H23" s="276" t="s">
        <v>300</v>
      </c>
      <c r="I23" s="263"/>
      <c r="J23" s="276" t="s">
        <v>300</v>
      </c>
      <c r="K23" s="19"/>
      <c r="L23" s="376">
        <v>0.36</v>
      </c>
      <c r="M23" s="276" t="s">
        <v>171</v>
      </c>
      <c r="N23" s="19"/>
      <c r="O23" s="54" t="s">
        <v>182</v>
      </c>
      <c r="P23" s="19"/>
    </row>
    <row r="24" spans="2:16" ht="12" customHeight="1">
      <c r="B24" s="477" t="s">
        <v>444</v>
      </c>
      <c r="C24" s="477"/>
      <c r="D24" s="477"/>
      <c r="E24" s="19"/>
      <c r="F24" s="276" t="s">
        <v>300</v>
      </c>
      <c r="G24" s="263"/>
      <c r="H24" s="276" t="s">
        <v>300</v>
      </c>
      <c r="I24" s="263"/>
      <c r="J24" s="276" t="s">
        <v>300</v>
      </c>
      <c r="K24" s="19"/>
      <c r="L24" s="55">
        <v>116</v>
      </c>
      <c r="M24" s="276" t="s">
        <v>320</v>
      </c>
      <c r="N24" s="19"/>
      <c r="O24" s="54" t="s">
        <v>182</v>
      </c>
      <c r="P24" s="19"/>
    </row>
    <row r="25" spans="2:16" ht="12" customHeight="1">
      <c r="B25" s="477" t="s">
        <v>445</v>
      </c>
      <c r="C25" s="477"/>
      <c r="D25" s="477"/>
      <c r="E25" s="19"/>
      <c r="F25" s="276" t="s">
        <v>300</v>
      </c>
      <c r="G25" s="263"/>
      <c r="H25" s="276" t="s">
        <v>300</v>
      </c>
      <c r="I25" s="263"/>
      <c r="J25" s="276" t="s">
        <v>300</v>
      </c>
      <c r="K25" s="19"/>
      <c r="L25" s="376">
        <v>0.55000000000000004</v>
      </c>
      <c r="M25" s="276" t="s">
        <v>171</v>
      </c>
      <c r="N25" s="19"/>
      <c r="O25" s="54" t="s">
        <v>182</v>
      </c>
      <c r="P25" s="19"/>
    </row>
    <row r="26" spans="2:16" ht="12" customHeight="1">
      <c r="B26" s="387" t="s">
        <v>446</v>
      </c>
      <c r="C26" s="24"/>
      <c r="D26" s="24"/>
      <c r="E26" s="19"/>
      <c r="F26" s="276"/>
      <c r="G26" s="263"/>
      <c r="H26" s="276"/>
      <c r="I26" s="263"/>
      <c r="J26" s="54"/>
      <c r="K26" s="19"/>
      <c r="L26" s="55"/>
      <c r="M26" s="276"/>
      <c r="N26" s="19"/>
      <c r="O26" s="53"/>
      <c r="P26" s="19"/>
    </row>
    <row r="27" spans="2:16" ht="12" customHeight="1">
      <c r="B27" s="477" t="s">
        <v>447</v>
      </c>
      <c r="C27" s="477"/>
      <c r="D27" s="477"/>
      <c r="E27" s="19"/>
      <c r="F27" s="276" t="s">
        <v>300</v>
      </c>
      <c r="G27" s="263"/>
      <c r="H27" s="276" t="s">
        <v>300</v>
      </c>
      <c r="I27" s="263"/>
      <c r="J27" s="276">
        <v>56</v>
      </c>
      <c r="K27" s="19"/>
      <c r="L27" s="55">
        <v>50</v>
      </c>
      <c r="M27" s="276"/>
      <c r="N27" s="19"/>
      <c r="O27" s="54" t="s">
        <v>182</v>
      </c>
      <c r="P27" s="19"/>
    </row>
    <row r="28" spans="2:16" ht="6" customHeight="1">
      <c r="B28" s="19"/>
      <c r="C28" s="19"/>
      <c r="D28" s="19"/>
      <c r="E28" s="19"/>
      <c r="F28" s="8"/>
      <c r="G28" s="19"/>
      <c r="H28" s="8"/>
      <c r="I28" s="19"/>
      <c r="J28" s="18"/>
      <c r="K28" s="19"/>
      <c r="L28" s="19"/>
      <c r="M28" s="8"/>
      <c r="N28" s="19"/>
      <c r="O28" s="256"/>
      <c r="P28" s="19"/>
    </row>
    <row r="29" spans="2:16" ht="120" customHeight="1">
      <c r="B29" s="453" t="s">
        <v>448</v>
      </c>
      <c r="C29" s="453"/>
      <c r="D29" s="453"/>
      <c r="E29" s="453"/>
      <c r="F29" s="453"/>
      <c r="G29" s="453"/>
      <c r="H29" s="453"/>
      <c r="I29" s="453"/>
      <c r="J29" s="453"/>
      <c r="K29" s="453"/>
      <c r="L29" s="453"/>
      <c r="M29" s="453"/>
      <c r="N29" s="453"/>
      <c r="O29" s="453"/>
      <c r="P29" s="50"/>
    </row>
  </sheetData>
  <mergeCells count="22">
    <mergeCell ref="M2:O2"/>
    <mergeCell ref="B4:O4"/>
    <mergeCell ref="B5:O5"/>
    <mergeCell ref="B11:D11"/>
    <mergeCell ref="B12:D12"/>
    <mergeCell ref="B13:D13"/>
    <mergeCell ref="B7:D7"/>
    <mergeCell ref="B8:D8"/>
    <mergeCell ref="B9:D9"/>
    <mergeCell ref="B10:D10"/>
    <mergeCell ref="B18:D18"/>
    <mergeCell ref="B14:D14"/>
    <mergeCell ref="B15:D15"/>
    <mergeCell ref="B16:D16"/>
    <mergeCell ref="B17:D17"/>
    <mergeCell ref="B20:D20"/>
    <mergeCell ref="B29:O29"/>
    <mergeCell ref="B23:D23"/>
    <mergeCell ref="B24:D24"/>
    <mergeCell ref="B25:D25"/>
    <mergeCell ref="B22:D22"/>
    <mergeCell ref="B27:D27"/>
  </mergeCells>
  <pageMargins left="0.7" right="0.7" top="0.75" bottom="0.75" header="0.3" footer="0.3"/>
  <pageSetup paperSize="256"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AD37-6A64-4572-8670-F6A56899D629}">
  <sheetPr>
    <pageSetUpPr fitToPage="1"/>
  </sheetPr>
  <dimension ref="B1:O117"/>
  <sheetViews>
    <sheetView showGridLines="0" topLeftCell="A22" zoomScaleNormal="150" workbookViewId="0">
      <selection activeCell="B7" sqref="B7:B15"/>
    </sheetView>
  </sheetViews>
  <sheetFormatPr baseColWidth="10" defaultColWidth="8" defaultRowHeight="15"/>
  <cols>
    <col min="1" max="1" width="3.625" style="400" customWidth="1"/>
    <col min="2" max="2" width="20.125" style="411" customWidth="1"/>
    <col min="3" max="3" width="29" style="412" customWidth="1"/>
    <col min="4" max="4" width="54.375" style="412" customWidth="1"/>
    <col min="5" max="5" width="51.625" style="413" customWidth="1"/>
    <col min="6" max="6" width="33.5" style="400" customWidth="1"/>
    <col min="7" max="16384" width="8" style="400"/>
  </cols>
  <sheetData>
    <row r="1" spans="2:15" s="48" customFormat="1" ht="12.75">
      <c r="O1" s="49"/>
    </row>
    <row r="2" spans="2:15" s="48" customFormat="1" ht="33.950000000000003" customHeight="1">
      <c r="C2" s="261"/>
      <c r="E2" s="414" t="s">
        <v>0</v>
      </c>
      <c r="F2" s="414"/>
      <c r="G2" s="414"/>
      <c r="M2" s="452"/>
      <c r="N2" s="452"/>
      <c r="O2" s="452"/>
    </row>
    <row r="3" spans="2:15" s="48" customFormat="1" ht="12.75">
      <c r="O3" s="49"/>
    </row>
    <row r="4" spans="2:15" s="397" customFormat="1" ht="29.25" customHeight="1">
      <c r="B4" s="394" t="s">
        <v>449</v>
      </c>
      <c r="C4" s="395" t="s">
        <v>450</v>
      </c>
      <c r="D4" s="395"/>
      <c r="E4" s="396"/>
    </row>
    <row r="5" spans="2:15">
      <c r="B5" s="494" t="s">
        <v>451</v>
      </c>
      <c r="C5" s="494"/>
      <c r="D5" s="398" t="s">
        <v>452</v>
      </c>
      <c r="E5" s="399">
        <v>2024</v>
      </c>
    </row>
    <row r="6" spans="2:15" s="397" customFormat="1" ht="29.25" customHeight="1">
      <c r="B6" s="394" t="s">
        <v>453</v>
      </c>
      <c r="C6" s="395"/>
      <c r="D6" s="395"/>
      <c r="E6" s="396"/>
    </row>
    <row r="7" spans="2:15" s="397" customFormat="1" ht="65.25" customHeight="1">
      <c r="B7" s="495" t="s">
        <v>454</v>
      </c>
      <c r="C7" s="401" t="s">
        <v>455</v>
      </c>
      <c r="D7" s="401" t="s">
        <v>456</v>
      </c>
      <c r="E7" s="402" t="s">
        <v>457</v>
      </c>
    </row>
    <row r="8" spans="2:15" s="397" customFormat="1" ht="72.75" customHeight="1">
      <c r="B8" s="496"/>
      <c r="C8" s="401"/>
      <c r="D8" s="401" t="s">
        <v>458</v>
      </c>
      <c r="E8" s="402" t="s">
        <v>459</v>
      </c>
    </row>
    <row r="9" spans="2:15" s="397" customFormat="1" ht="62.25" customHeight="1">
      <c r="B9" s="496"/>
      <c r="C9" s="401"/>
      <c r="D9" s="401" t="s">
        <v>460</v>
      </c>
      <c r="E9" s="402" t="s">
        <v>461</v>
      </c>
    </row>
    <row r="10" spans="2:15" s="397" customFormat="1" ht="75" customHeight="1">
      <c r="B10" s="496"/>
      <c r="C10" s="401"/>
      <c r="D10" s="401" t="s">
        <v>462</v>
      </c>
      <c r="E10" s="402" t="s">
        <v>463</v>
      </c>
    </row>
    <row r="11" spans="2:15" s="397" customFormat="1" ht="60" customHeight="1">
      <c r="B11" s="496"/>
      <c r="C11" s="401" t="s">
        <v>464</v>
      </c>
      <c r="D11" s="401" t="s">
        <v>465</v>
      </c>
      <c r="E11" s="402" t="s">
        <v>466</v>
      </c>
      <c r="F11" s="403"/>
    </row>
    <row r="12" spans="2:15" s="397" customFormat="1" ht="60" customHeight="1">
      <c r="B12" s="496"/>
      <c r="C12" s="401" t="s">
        <v>467</v>
      </c>
      <c r="D12" s="401" t="s">
        <v>468</v>
      </c>
      <c r="E12" s="402" t="s">
        <v>469</v>
      </c>
    </row>
    <row r="13" spans="2:15" s="397" customFormat="1" ht="60">
      <c r="B13" s="496"/>
      <c r="C13" s="401" t="s">
        <v>470</v>
      </c>
      <c r="D13" s="401" t="s">
        <v>471</v>
      </c>
      <c r="E13" s="402" t="s">
        <v>472</v>
      </c>
    </row>
    <row r="14" spans="2:15" s="397" customFormat="1" ht="30">
      <c r="B14" s="496"/>
      <c r="C14" s="401" t="s">
        <v>473</v>
      </c>
      <c r="D14" s="401" t="s">
        <v>474</v>
      </c>
      <c r="E14" s="402" t="s">
        <v>475</v>
      </c>
    </row>
    <row r="15" spans="2:15" s="397" customFormat="1" ht="30">
      <c r="B15" s="497"/>
      <c r="C15" s="401" t="s">
        <v>476</v>
      </c>
      <c r="D15" s="401" t="s">
        <v>477</v>
      </c>
      <c r="E15" s="402" t="s">
        <v>478</v>
      </c>
    </row>
    <row r="16" spans="2:15" s="397" customFormat="1" ht="45">
      <c r="B16" s="404" t="s">
        <v>479</v>
      </c>
      <c r="C16" s="401" t="s">
        <v>480</v>
      </c>
      <c r="D16" s="401" t="s">
        <v>481</v>
      </c>
      <c r="E16" s="402" t="s">
        <v>300</v>
      </c>
    </row>
    <row r="17" spans="2:6" s="397" customFormat="1" ht="60" customHeight="1">
      <c r="B17" s="404" t="s">
        <v>251</v>
      </c>
      <c r="C17" s="401" t="s">
        <v>482</v>
      </c>
      <c r="D17" s="401" t="s">
        <v>483</v>
      </c>
      <c r="E17" s="402" t="s">
        <v>484</v>
      </c>
    </row>
    <row r="18" spans="2:6" s="397" customFormat="1" ht="30">
      <c r="B18" s="404" t="s">
        <v>307</v>
      </c>
      <c r="C18" s="401" t="s">
        <v>485</v>
      </c>
      <c r="D18" s="401" t="s">
        <v>486</v>
      </c>
      <c r="E18" s="402" t="s">
        <v>487</v>
      </c>
    </row>
    <row r="19" spans="2:6" s="397" customFormat="1" ht="30.75" customHeight="1">
      <c r="B19" s="394" t="s">
        <v>488</v>
      </c>
      <c r="C19" s="405"/>
      <c r="D19" s="405"/>
      <c r="E19" s="406"/>
    </row>
    <row r="20" spans="2:6" s="397" customFormat="1" ht="75">
      <c r="B20" s="495" t="s">
        <v>489</v>
      </c>
      <c r="C20" s="401" t="s">
        <v>490</v>
      </c>
      <c r="D20" s="401" t="s">
        <v>491</v>
      </c>
      <c r="E20" s="402" t="s">
        <v>492</v>
      </c>
    </row>
    <row r="21" spans="2:6" s="397" customFormat="1" ht="90">
      <c r="B21" s="496"/>
      <c r="C21" s="401" t="s">
        <v>493</v>
      </c>
      <c r="D21" s="401" t="s">
        <v>494</v>
      </c>
      <c r="E21" s="402" t="s">
        <v>492</v>
      </c>
    </row>
    <row r="22" spans="2:6" s="397" customFormat="1" ht="78" customHeight="1">
      <c r="B22" s="496"/>
      <c r="C22" s="401" t="s">
        <v>495</v>
      </c>
      <c r="D22" s="401" t="s">
        <v>496</v>
      </c>
      <c r="E22" s="402" t="s">
        <v>497</v>
      </c>
      <c r="F22" s="407"/>
    </row>
    <row r="23" spans="2:6" s="397" customFormat="1" ht="30">
      <c r="B23" s="496"/>
      <c r="C23" s="498" t="s">
        <v>498</v>
      </c>
      <c r="D23" s="401" t="s">
        <v>499</v>
      </c>
      <c r="E23" s="408">
        <v>0.11</v>
      </c>
      <c r="F23" s="409"/>
    </row>
    <row r="24" spans="2:6" s="397" customFormat="1" ht="45">
      <c r="B24" s="496"/>
      <c r="C24" s="499"/>
      <c r="D24" s="401" t="s">
        <v>500</v>
      </c>
      <c r="E24" s="408">
        <v>0.18</v>
      </c>
      <c r="F24" s="409"/>
    </row>
    <row r="25" spans="2:6" s="397" customFormat="1" ht="33" customHeight="1">
      <c r="B25" s="496"/>
      <c r="C25" s="500"/>
      <c r="D25" s="401" t="s">
        <v>501</v>
      </c>
      <c r="E25" s="408">
        <v>0.16</v>
      </c>
      <c r="F25" s="409"/>
    </row>
    <row r="26" spans="2:6" s="397" customFormat="1" ht="60">
      <c r="B26" s="496"/>
      <c r="C26" s="401" t="s">
        <v>502</v>
      </c>
      <c r="D26" s="401" t="s">
        <v>503</v>
      </c>
      <c r="E26" s="402" t="s">
        <v>492</v>
      </c>
    </row>
    <row r="27" spans="2:6" s="397" customFormat="1" ht="45">
      <c r="B27" s="497"/>
      <c r="C27" s="401" t="s">
        <v>504</v>
      </c>
      <c r="D27" s="410" t="s">
        <v>505</v>
      </c>
      <c r="E27" s="402">
        <v>0</v>
      </c>
    </row>
    <row r="28" spans="2:6" s="397" customFormat="1" ht="30.75" customHeight="1">
      <c r="B28" s="394" t="s">
        <v>506</v>
      </c>
      <c r="C28" s="405"/>
      <c r="D28" s="405"/>
      <c r="E28" s="406"/>
    </row>
    <row r="29" spans="2:6" s="397" customFormat="1" ht="60" customHeight="1">
      <c r="B29" s="404" t="s">
        <v>507</v>
      </c>
      <c r="C29" s="401" t="s">
        <v>508</v>
      </c>
      <c r="D29" s="401" t="s">
        <v>509</v>
      </c>
      <c r="E29" s="402" t="s">
        <v>478</v>
      </c>
    </row>
    <row r="30" spans="2:6" s="397" customFormat="1">
      <c r="B30" s="411"/>
      <c r="C30" s="412"/>
      <c r="D30" s="412"/>
      <c r="E30" s="407"/>
    </row>
    <row r="31" spans="2:6" s="397" customFormat="1" ht="40.5" customHeight="1">
      <c r="B31" s="493" t="s">
        <v>677</v>
      </c>
      <c r="C31" s="493"/>
      <c r="D31" s="493"/>
      <c r="E31" s="493"/>
    </row>
    <row r="32" spans="2:6" s="397" customFormat="1" ht="60" customHeight="1">
      <c r="B32" s="493" t="s">
        <v>510</v>
      </c>
      <c r="C32" s="493"/>
      <c r="D32" s="493"/>
      <c r="E32" s="493"/>
    </row>
    <row r="33" spans="2:5" s="397" customFormat="1">
      <c r="B33" s="411"/>
      <c r="C33" s="412"/>
      <c r="D33" s="412"/>
      <c r="E33" s="407"/>
    </row>
    <row r="34" spans="2:5" s="397" customFormat="1">
      <c r="B34" s="411"/>
      <c r="C34" s="412"/>
      <c r="D34" s="412"/>
      <c r="E34" s="407"/>
    </row>
    <row r="35" spans="2:5" s="397" customFormat="1">
      <c r="B35" s="411"/>
      <c r="C35" s="412"/>
      <c r="D35" s="412"/>
      <c r="E35" s="407"/>
    </row>
    <row r="36" spans="2:5" s="397" customFormat="1">
      <c r="B36" s="411"/>
      <c r="C36" s="412"/>
      <c r="D36" s="412"/>
      <c r="E36" s="407"/>
    </row>
    <row r="37" spans="2:5" s="397" customFormat="1">
      <c r="B37" s="411"/>
      <c r="C37" s="412"/>
      <c r="D37" s="412"/>
      <c r="E37" s="407"/>
    </row>
    <row r="38" spans="2:5" s="397" customFormat="1">
      <c r="B38" s="411"/>
      <c r="C38" s="412"/>
      <c r="D38" s="412"/>
      <c r="E38" s="407"/>
    </row>
    <row r="39" spans="2:5" s="397" customFormat="1">
      <c r="B39" s="411"/>
      <c r="C39" s="412"/>
      <c r="D39" s="412"/>
      <c r="E39" s="407"/>
    </row>
    <row r="40" spans="2:5" s="397" customFormat="1">
      <c r="B40" s="411"/>
      <c r="C40" s="412"/>
      <c r="D40" s="412"/>
      <c r="E40" s="407"/>
    </row>
    <row r="41" spans="2:5" s="397" customFormat="1">
      <c r="B41" s="411"/>
      <c r="C41" s="412"/>
      <c r="D41" s="412"/>
      <c r="E41" s="407"/>
    </row>
    <row r="42" spans="2:5" s="397" customFormat="1">
      <c r="B42" s="411"/>
      <c r="C42" s="412"/>
      <c r="D42" s="412"/>
      <c r="E42" s="407"/>
    </row>
    <row r="43" spans="2:5" s="397" customFormat="1">
      <c r="B43" s="411"/>
      <c r="C43" s="412"/>
      <c r="D43" s="412"/>
      <c r="E43" s="407"/>
    </row>
    <row r="44" spans="2:5" s="397" customFormat="1">
      <c r="B44" s="411"/>
      <c r="C44" s="412"/>
      <c r="D44" s="412"/>
      <c r="E44" s="407"/>
    </row>
    <row r="45" spans="2:5" s="397" customFormat="1">
      <c r="B45" s="411"/>
      <c r="C45" s="412"/>
      <c r="D45" s="412"/>
      <c r="E45" s="407"/>
    </row>
    <row r="46" spans="2:5" s="397" customFormat="1">
      <c r="B46" s="411"/>
      <c r="C46" s="412"/>
      <c r="D46" s="412"/>
      <c r="E46" s="407"/>
    </row>
    <row r="47" spans="2:5" s="397" customFormat="1">
      <c r="B47" s="411"/>
      <c r="C47" s="412"/>
      <c r="D47" s="412"/>
      <c r="E47" s="407"/>
    </row>
    <row r="48" spans="2:5" s="397" customFormat="1">
      <c r="B48" s="411"/>
      <c r="C48" s="412"/>
      <c r="D48" s="412"/>
      <c r="E48" s="407"/>
    </row>
    <row r="49" spans="2:5" s="397" customFormat="1">
      <c r="B49" s="411"/>
      <c r="C49" s="412"/>
      <c r="D49" s="412"/>
      <c r="E49" s="407"/>
    </row>
    <row r="50" spans="2:5" s="397" customFormat="1">
      <c r="B50" s="411"/>
      <c r="C50" s="412"/>
      <c r="D50" s="412"/>
      <c r="E50" s="407"/>
    </row>
    <row r="51" spans="2:5" s="397" customFormat="1">
      <c r="B51" s="411"/>
      <c r="C51" s="412"/>
      <c r="D51" s="412"/>
      <c r="E51" s="407"/>
    </row>
    <row r="52" spans="2:5" s="397" customFormat="1">
      <c r="B52" s="411"/>
      <c r="C52" s="412"/>
      <c r="D52" s="412"/>
      <c r="E52" s="407"/>
    </row>
    <row r="53" spans="2:5" s="397" customFormat="1">
      <c r="B53" s="411"/>
      <c r="C53" s="412"/>
      <c r="D53" s="412"/>
      <c r="E53" s="407"/>
    </row>
    <row r="54" spans="2:5" s="397" customFormat="1">
      <c r="B54" s="411"/>
      <c r="C54" s="412"/>
      <c r="D54" s="412"/>
      <c r="E54" s="407"/>
    </row>
    <row r="55" spans="2:5" s="397" customFormat="1">
      <c r="B55" s="411"/>
      <c r="C55" s="412"/>
      <c r="D55" s="412"/>
      <c r="E55" s="407"/>
    </row>
    <row r="56" spans="2:5" s="397" customFormat="1">
      <c r="B56" s="411"/>
      <c r="C56" s="412"/>
      <c r="D56" s="412"/>
      <c r="E56" s="407"/>
    </row>
    <row r="57" spans="2:5" s="397" customFormat="1">
      <c r="B57" s="411"/>
      <c r="C57" s="412"/>
      <c r="D57" s="412"/>
      <c r="E57" s="407"/>
    </row>
    <row r="58" spans="2:5" s="397" customFormat="1">
      <c r="B58" s="411"/>
      <c r="C58" s="412"/>
      <c r="D58" s="412"/>
      <c r="E58" s="407"/>
    </row>
    <row r="59" spans="2:5" s="397" customFormat="1">
      <c r="B59" s="411"/>
      <c r="C59" s="412"/>
      <c r="D59" s="412"/>
      <c r="E59" s="407"/>
    </row>
    <row r="60" spans="2:5" s="397" customFormat="1">
      <c r="B60" s="411"/>
      <c r="C60" s="412"/>
      <c r="D60" s="412"/>
      <c r="E60" s="407"/>
    </row>
    <row r="61" spans="2:5" s="397" customFormat="1">
      <c r="B61" s="411"/>
      <c r="C61" s="412"/>
      <c r="D61" s="412"/>
      <c r="E61" s="407"/>
    </row>
    <row r="62" spans="2:5" s="397" customFormat="1">
      <c r="B62" s="411"/>
      <c r="C62" s="412"/>
      <c r="D62" s="412"/>
      <c r="E62" s="407"/>
    </row>
    <row r="63" spans="2:5" s="397" customFormat="1">
      <c r="B63" s="411"/>
      <c r="C63" s="412"/>
      <c r="D63" s="412"/>
      <c r="E63" s="407"/>
    </row>
    <row r="64" spans="2:5" s="397" customFormat="1">
      <c r="B64" s="411"/>
      <c r="C64" s="412"/>
      <c r="D64" s="412"/>
      <c r="E64" s="407"/>
    </row>
    <row r="65" spans="2:5" s="397" customFormat="1">
      <c r="B65" s="411"/>
      <c r="C65" s="412"/>
      <c r="D65" s="412"/>
      <c r="E65" s="407"/>
    </row>
    <row r="66" spans="2:5" s="397" customFormat="1">
      <c r="B66" s="411"/>
      <c r="C66" s="412"/>
      <c r="D66" s="412"/>
      <c r="E66" s="407"/>
    </row>
    <row r="67" spans="2:5" s="397" customFormat="1">
      <c r="B67" s="411"/>
      <c r="C67" s="412"/>
      <c r="D67" s="412"/>
      <c r="E67" s="407"/>
    </row>
    <row r="68" spans="2:5" s="397" customFormat="1">
      <c r="B68" s="411"/>
      <c r="C68" s="412"/>
      <c r="D68" s="412"/>
      <c r="E68" s="407"/>
    </row>
    <row r="69" spans="2:5" s="397" customFormat="1">
      <c r="B69" s="411"/>
      <c r="C69" s="412"/>
      <c r="D69" s="412"/>
      <c r="E69" s="407"/>
    </row>
    <row r="70" spans="2:5" s="397" customFormat="1">
      <c r="B70" s="411"/>
      <c r="C70" s="412"/>
      <c r="D70" s="412"/>
      <c r="E70" s="407"/>
    </row>
    <row r="71" spans="2:5" s="397" customFormat="1">
      <c r="B71" s="411"/>
      <c r="C71" s="412"/>
      <c r="D71" s="412"/>
      <c r="E71" s="407"/>
    </row>
    <row r="72" spans="2:5" s="397" customFormat="1">
      <c r="B72" s="411"/>
      <c r="C72" s="412"/>
      <c r="D72" s="412"/>
      <c r="E72" s="407"/>
    </row>
    <row r="73" spans="2:5" s="397" customFormat="1">
      <c r="B73" s="411"/>
      <c r="C73" s="412"/>
      <c r="D73" s="412"/>
      <c r="E73" s="407"/>
    </row>
    <row r="74" spans="2:5" s="397" customFormat="1">
      <c r="B74" s="411"/>
      <c r="C74" s="412"/>
      <c r="D74" s="412"/>
      <c r="E74" s="407"/>
    </row>
    <row r="75" spans="2:5" s="397" customFormat="1">
      <c r="B75" s="411"/>
      <c r="C75" s="412"/>
      <c r="D75" s="412"/>
      <c r="E75" s="407"/>
    </row>
    <row r="76" spans="2:5" s="397" customFormat="1">
      <c r="B76" s="411"/>
      <c r="C76" s="412"/>
      <c r="D76" s="412"/>
      <c r="E76" s="407"/>
    </row>
    <row r="77" spans="2:5" s="397" customFormat="1">
      <c r="B77" s="411"/>
      <c r="C77" s="412"/>
      <c r="D77" s="412"/>
      <c r="E77" s="407"/>
    </row>
    <row r="78" spans="2:5" s="397" customFormat="1">
      <c r="B78" s="411"/>
      <c r="C78" s="412"/>
      <c r="D78" s="412"/>
      <c r="E78" s="407"/>
    </row>
    <row r="79" spans="2:5" s="397" customFormat="1">
      <c r="B79" s="411"/>
      <c r="C79" s="412"/>
      <c r="D79" s="412"/>
      <c r="E79" s="407"/>
    </row>
    <row r="80" spans="2:5" s="397" customFormat="1">
      <c r="B80" s="411"/>
      <c r="C80" s="412"/>
      <c r="D80" s="412"/>
      <c r="E80" s="407"/>
    </row>
    <row r="81" spans="2:5" s="397" customFormat="1">
      <c r="B81" s="411"/>
      <c r="C81" s="412"/>
      <c r="D81" s="412"/>
      <c r="E81" s="407"/>
    </row>
    <row r="82" spans="2:5" s="397" customFormat="1">
      <c r="B82" s="411"/>
      <c r="C82" s="412"/>
      <c r="D82" s="412"/>
      <c r="E82" s="407"/>
    </row>
    <row r="83" spans="2:5" s="397" customFormat="1">
      <c r="B83" s="411"/>
      <c r="C83" s="412"/>
      <c r="D83" s="412"/>
      <c r="E83" s="407"/>
    </row>
    <row r="84" spans="2:5" s="397" customFormat="1">
      <c r="B84" s="411"/>
      <c r="C84" s="412"/>
      <c r="D84" s="412"/>
      <c r="E84" s="407"/>
    </row>
    <row r="85" spans="2:5" s="397" customFormat="1">
      <c r="B85" s="411"/>
      <c r="C85" s="412"/>
      <c r="D85" s="412"/>
      <c r="E85" s="407"/>
    </row>
    <row r="86" spans="2:5" s="397" customFormat="1">
      <c r="B86" s="411"/>
      <c r="C86" s="412"/>
      <c r="D86" s="412"/>
      <c r="E86" s="407"/>
    </row>
    <row r="87" spans="2:5" s="397" customFormat="1">
      <c r="B87" s="411"/>
      <c r="C87" s="412"/>
      <c r="D87" s="412"/>
      <c r="E87" s="407"/>
    </row>
    <row r="88" spans="2:5" s="397" customFormat="1">
      <c r="B88" s="411"/>
      <c r="C88" s="412"/>
      <c r="D88" s="412"/>
      <c r="E88" s="407"/>
    </row>
    <row r="89" spans="2:5" s="397" customFormat="1">
      <c r="B89" s="411"/>
      <c r="C89" s="412"/>
      <c r="D89" s="412"/>
      <c r="E89" s="407"/>
    </row>
    <row r="90" spans="2:5" s="397" customFormat="1">
      <c r="B90" s="411"/>
      <c r="C90" s="412"/>
      <c r="D90" s="412"/>
      <c r="E90" s="407"/>
    </row>
    <row r="91" spans="2:5" s="397" customFormat="1">
      <c r="B91" s="411"/>
      <c r="C91" s="412"/>
      <c r="D91" s="412"/>
      <c r="E91" s="407"/>
    </row>
    <row r="92" spans="2:5" s="397" customFormat="1">
      <c r="B92" s="411"/>
      <c r="C92" s="412"/>
      <c r="D92" s="412"/>
      <c r="E92" s="407"/>
    </row>
    <row r="93" spans="2:5" s="397" customFormat="1">
      <c r="B93" s="411"/>
      <c r="C93" s="412"/>
      <c r="D93" s="412"/>
      <c r="E93" s="407"/>
    </row>
    <row r="94" spans="2:5" s="397" customFormat="1">
      <c r="B94" s="411"/>
      <c r="C94" s="412"/>
      <c r="D94" s="412"/>
      <c r="E94" s="407"/>
    </row>
    <row r="95" spans="2:5" s="397" customFormat="1">
      <c r="B95" s="411"/>
      <c r="C95" s="412"/>
      <c r="D95" s="412"/>
      <c r="E95" s="407"/>
    </row>
    <row r="96" spans="2:5" s="397" customFormat="1">
      <c r="B96" s="411"/>
      <c r="C96" s="412"/>
      <c r="D96" s="412"/>
      <c r="E96" s="407"/>
    </row>
    <row r="97" spans="2:5" s="397" customFormat="1">
      <c r="B97" s="411"/>
      <c r="C97" s="412"/>
      <c r="D97" s="412"/>
      <c r="E97" s="407"/>
    </row>
    <row r="98" spans="2:5" s="397" customFormat="1">
      <c r="B98" s="411"/>
      <c r="C98" s="412"/>
      <c r="D98" s="412"/>
      <c r="E98" s="407"/>
    </row>
    <row r="99" spans="2:5" s="397" customFormat="1">
      <c r="B99" s="411"/>
      <c r="C99" s="412"/>
      <c r="D99" s="412"/>
      <c r="E99" s="407"/>
    </row>
    <row r="100" spans="2:5" s="397" customFormat="1">
      <c r="B100" s="411"/>
      <c r="C100" s="412"/>
      <c r="D100" s="412"/>
      <c r="E100" s="407"/>
    </row>
    <row r="101" spans="2:5" s="397" customFormat="1">
      <c r="B101" s="411"/>
      <c r="C101" s="412"/>
      <c r="D101" s="412"/>
      <c r="E101" s="407"/>
    </row>
    <row r="102" spans="2:5" s="397" customFormat="1">
      <c r="B102" s="411"/>
      <c r="C102" s="412"/>
      <c r="D102" s="412"/>
      <c r="E102" s="407"/>
    </row>
    <row r="103" spans="2:5" s="397" customFormat="1">
      <c r="B103" s="411"/>
      <c r="C103" s="412"/>
      <c r="D103" s="412"/>
      <c r="E103" s="407"/>
    </row>
    <row r="104" spans="2:5" s="397" customFormat="1">
      <c r="B104" s="411"/>
      <c r="C104" s="412"/>
      <c r="D104" s="412"/>
      <c r="E104" s="407"/>
    </row>
    <row r="105" spans="2:5" s="397" customFormat="1">
      <c r="B105" s="411"/>
      <c r="C105" s="412"/>
      <c r="D105" s="412"/>
      <c r="E105" s="407"/>
    </row>
    <row r="106" spans="2:5" s="397" customFormat="1">
      <c r="B106" s="411"/>
      <c r="C106" s="412"/>
      <c r="D106" s="412"/>
      <c r="E106" s="407"/>
    </row>
    <row r="107" spans="2:5" s="397" customFormat="1">
      <c r="B107" s="411"/>
      <c r="C107" s="412"/>
      <c r="D107" s="412"/>
      <c r="E107" s="407"/>
    </row>
    <row r="108" spans="2:5" s="397" customFormat="1">
      <c r="B108" s="411"/>
      <c r="C108" s="412"/>
      <c r="D108" s="412"/>
      <c r="E108" s="407"/>
    </row>
    <row r="109" spans="2:5" s="397" customFormat="1">
      <c r="B109" s="411"/>
      <c r="C109" s="412"/>
      <c r="D109" s="412"/>
      <c r="E109" s="407"/>
    </row>
    <row r="110" spans="2:5" s="397" customFormat="1">
      <c r="B110" s="411"/>
      <c r="C110" s="412"/>
      <c r="D110" s="412"/>
      <c r="E110" s="407"/>
    </row>
    <row r="111" spans="2:5" s="397" customFormat="1">
      <c r="B111" s="411"/>
      <c r="C111" s="412"/>
      <c r="D111" s="412"/>
      <c r="E111" s="407"/>
    </row>
    <row r="112" spans="2:5" s="397" customFormat="1">
      <c r="B112" s="411"/>
      <c r="C112" s="412"/>
      <c r="D112" s="412"/>
      <c r="E112" s="407"/>
    </row>
    <row r="113" spans="2:5" s="397" customFormat="1">
      <c r="B113" s="411"/>
      <c r="C113" s="412"/>
      <c r="D113" s="412"/>
      <c r="E113" s="407"/>
    </row>
    <row r="114" spans="2:5" s="397" customFormat="1">
      <c r="B114" s="411"/>
      <c r="C114" s="412"/>
      <c r="D114" s="412"/>
      <c r="E114" s="407"/>
    </row>
    <row r="115" spans="2:5" s="397" customFormat="1">
      <c r="B115" s="411"/>
      <c r="C115" s="412"/>
      <c r="D115" s="412"/>
      <c r="E115" s="407"/>
    </row>
    <row r="116" spans="2:5" s="397" customFormat="1">
      <c r="B116" s="411"/>
      <c r="C116" s="412"/>
      <c r="D116" s="412"/>
      <c r="E116" s="407"/>
    </row>
    <row r="117" spans="2:5" s="397" customFormat="1">
      <c r="B117" s="411"/>
      <c r="C117" s="412"/>
      <c r="D117" s="412"/>
      <c r="E117" s="407"/>
    </row>
  </sheetData>
  <mergeCells count="7">
    <mergeCell ref="B32:E32"/>
    <mergeCell ref="M2:O2"/>
    <mergeCell ref="B5:C5"/>
    <mergeCell ref="B7:B15"/>
    <mergeCell ref="B20:B27"/>
    <mergeCell ref="C23:C25"/>
    <mergeCell ref="B31:E31"/>
  </mergeCells>
  <pageMargins left="0.43307086614173229" right="0.23622047244094491" top="0.74803149606299213" bottom="0.74803149606299213" header="0.31496062992125984" footer="0.31496062992125984"/>
  <pageSetup paperSize="9" scale="35" fitToHeight="0" orientation="portrait" r:id="rId1"/>
  <headerFooter>
    <oddHeader xml:space="preserve">&amp;R&amp;"Calibri,Standard"&amp;1&amp;K000000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866C-254A-409D-95F8-C67570CB6AD6}">
  <sheetPr>
    <pageSetUpPr fitToPage="1"/>
  </sheetPr>
  <dimension ref="B2:P67"/>
  <sheetViews>
    <sheetView showGridLines="0" zoomScale="150" zoomScaleNormal="150" workbookViewId="0">
      <pane xSplit="2" topLeftCell="C1" activePane="topRight" state="frozen"/>
      <selection pane="topRight" activeCell="A9" sqref="A9"/>
    </sheetView>
  </sheetViews>
  <sheetFormatPr baseColWidth="10" defaultColWidth="9" defaultRowHeight="14.25"/>
  <cols>
    <col min="1" max="1" width="2.375" customWidth="1"/>
    <col min="2" max="2" width="43.875" customWidth="1"/>
    <col min="3" max="3" width="1.125" customWidth="1"/>
    <col min="4" max="4" width="15.875" customWidth="1"/>
    <col min="5" max="5" width="1.125" customWidth="1"/>
    <col min="6" max="6" width="15.875" customWidth="1"/>
    <col min="7" max="7" width="1.125" customWidth="1"/>
    <col min="8" max="8" width="15.875" customWidth="1"/>
    <col min="9" max="9" width="1.125" customWidth="1"/>
    <col min="10" max="10" width="15.875" customWidth="1"/>
    <col min="11" max="11" width="1.125" customWidth="1"/>
    <col min="12" max="12" width="15.875" customWidth="1"/>
    <col min="13" max="13" width="1.125" customWidth="1"/>
    <col min="14" max="14" width="17.875" customWidth="1"/>
    <col min="15" max="15" width="1.125" customWidth="1"/>
    <col min="16" max="16" width="15.875" customWidth="1"/>
    <col min="17" max="17" width="2.375" customWidth="1"/>
  </cols>
  <sheetData>
    <row r="2" spans="2:16" ht="33.950000000000003" customHeight="1">
      <c r="B2" s="261"/>
      <c r="P2" s="280" t="s">
        <v>0</v>
      </c>
    </row>
    <row r="4" spans="2:16" s="249" customFormat="1" ht="23.1" customHeight="1">
      <c r="B4" s="249" t="s">
        <v>511</v>
      </c>
      <c r="D4" s="249">
        <v>2025</v>
      </c>
    </row>
    <row r="5" spans="2:16" s="249" customFormat="1" ht="23.1" customHeight="1">
      <c r="B5" s="249" t="s">
        <v>512</v>
      </c>
      <c r="D5" s="429" t="s">
        <v>513</v>
      </c>
    </row>
    <row r="6" spans="2:16" ht="20.100000000000001" customHeight="1" thickBot="1">
      <c r="B6" s="501" t="s">
        <v>514</v>
      </c>
      <c r="C6" s="501"/>
      <c r="D6" s="501"/>
      <c r="E6" s="501"/>
      <c r="F6" s="501"/>
      <c r="G6" s="501"/>
      <c r="H6" s="501"/>
      <c r="I6" s="501"/>
      <c r="J6" s="501"/>
      <c r="K6" s="501"/>
      <c r="L6" s="501"/>
      <c r="M6" s="501"/>
      <c r="N6" s="501"/>
      <c r="O6" s="501"/>
      <c r="P6" s="501"/>
    </row>
    <row r="7" spans="2:16" s="155" customFormat="1" ht="12.75" customHeight="1">
      <c r="B7" s="372" t="s">
        <v>515</v>
      </c>
      <c r="C7" s="288"/>
      <c r="D7" s="154" t="s">
        <v>516</v>
      </c>
      <c r="E7" s="288"/>
      <c r="F7" s="157" t="s">
        <v>517</v>
      </c>
      <c r="G7" s="288"/>
      <c r="H7" s="157" t="s">
        <v>518</v>
      </c>
      <c r="I7" s="294"/>
      <c r="J7" s="154" t="s">
        <v>519</v>
      </c>
      <c r="K7" s="294"/>
      <c r="L7" s="154" t="s">
        <v>520</v>
      </c>
      <c r="M7" s="294"/>
      <c r="N7" s="154" t="s">
        <v>521</v>
      </c>
      <c r="O7" s="294"/>
      <c r="P7" s="154" t="s">
        <v>522</v>
      </c>
    </row>
    <row r="8" spans="2:16" s="155" customFormat="1" ht="9.75">
      <c r="B8" s="363" t="s">
        <v>523</v>
      </c>
      <c r="C8" s="288"/>
      <c r="D8" s="330" t="s">
        <v>524</v>
      </c>
      <c r="E8" s="288"/>
      <c r="F8" s="318" t="s">
        <v>162</v>
      </c>
      <c r="G8" s="294"/>
      <c r="H8" s="318" t="s">
        <v>162</v>
      </c>
      <c r="I8" s="294"/>
      <c r="J8" s="290" t="s">
        <v>162</v>
      </c>
      <c r="K8" s="294"/>
      <c r="L8" s="316" t="s">
        <v>162</v>
      </c>
      <c r="M8" s="294"/>
      <c r="N8" s="290" t="s">
        <v>162</v>
      </c>
      <c r="O8" s="294"/>
      <c r="P8" s="330" t="s">
        <v>162</v>
      </c>
    </row>
    <row r="9" spans="2:16" s="155" customFormat="1" ht="9.75">
      <c r="B9" s="363" t="s">
        <v>525</v>
      </c>
      <c r="C9" s="288"/>
      <c r="D9" s="317">
        <f>SUM($D$4-1958)</f>
        <v>67</v>
      </c>
      <c r="E9" s="288"/>
      <c r="F9" s="311">
        <f>SUM($D$4-1972)</f>
        <v>53</v>
      </c>
      <c r="G9" s="288"/>
      <c r="H9" s="311">
        <f>SUM($D$4-1965)</f>
        <v>60</v>
      </c>
      <c r="I9" s="288"/>
      <c r="J9" s="317">
        <f>SUM($D$4-1971)</f>
        <v>54</v>
      </c>
      <c r="K9" s="288"/>
      <c r="L9" s="317">
        <f>SUM($D$4-1956)</f>
        <v>69</v>
      </c>
      <c r="M9" s="288"/>
      <c r="N9" s="317">
        <f>SUM($D$4-1974)</f>
        <v>51</v>
      </c>
      <c r="O9" s="288"/>
      <c r="P9" s="329">
        <f>AVERAGE(D9:N9)</f>
        <v>59</v>
      </c>
    </row>
    <row r="10" spans="2:16" s="155" customFormat="1" ht="9.75">
      <c r="B10" s="363" t="s">
        <v>526</v>
      </c>
      <c r="C10" s="288"/>
      <c r="D10" s="317" t="s">
        <v>527</v>
      </c>
      <c r="E10" s="288"/>
      <c r="F10" s="317" t="s">
        <v>527</v>
      </c>
      <c r="G10" s="288"/>
      <c r="H10" s="317" t="s">
        <v>527</v>
      </c>
      <c r="I10" s="288"/>
      <c r="J10" s="317" t="s">
        <v>527</v>
      </c>
      <c r="K10" s="288"/>
      <c r="L10" s="322" t="s">
        <v>528</v>
      </c>
      <c r="M10" s="288"/>
      <c r="N10" s="328" t="s">
        <v>528</v>
      </c>
      <c r="O10" s="288"/>
      <c r="P10" s="317" t="s">
        <v>529</v>
      </c>
    </row>
    <row r="11" spans="2:16" s="155" customFormat="1" ht="9.75">
      <c r="B11" s="363" t="s">
        <v>530</v>
      </c>
      <c r="C11" s="288"/>
      <c r="D11" s="327">
        <v>2022</v>
      </c>
      <c r="E11" s="288"/>
      <c r="F11" s="327">
        <v>2024</v>
      </c>
      <c r="G11" s="288"/>
      <c r="H11" s="327">
        <v>1999</v>
      </c>
      <c r="I11" s="288"/>
      <c r="J11" s="327">
        <v>2019</v>
      </c>
      <c r="K11" s="288"/>
      <c r="L11" s="326">
        <v>2017</v>
      </c>
      <c r="M11" s="288"/>
      <c r="N11" s="327">
        <v>2022</v>
      </c>
      <c r="O11" s="288"/>
      <c r="P11" s="325" t="s">
        <v>162</v>
      </c>
    </row>
    <row r="12" spans="2:16" s="155" customFormat="1" ht="10.5" thickBot="1">
      <c r="B12" s="373" t="s">
        <v>531</v>
      </c>
      <c r="C12" s="288"/>
      <c r="D12" s="315">
        <f>$D$4-D11</f>
        <v>3</v>
      </c>
      <c r="E12" s="288"/>
      <c r="F12" s="315">
        <f>$D$4-F11</f>
        <v>1</v>
      </c>
      <c r="G12" s="288"/>
      <c r="H12" s="315">
        <f>$D$4-H11</f>
        <v>26</v>
      </c>
      <c r="I12" s="288"/>
      <c r="J12" s="315">
        <f>$D$4-J11</f>
        <v>6</v>
      </c>
      <c r="K12" s="288"/>
      <c r="L12" s="315">
        <f>$D$4-L11</f>
        <v>8</v>
      </c>
      <c r="M12" s="288"/>
      <c r="N12" s="315">
        <f>$D$4-N11</f>
        <v>3</v>
      </c>
      <c r="O12" s="288"/>
      <c r="P12" s="323">
        <f>AVERAGE(D12:N12)</f>
        <v>7.833333333333333</v>
      </c>
    </row>
    <row r="13" spans="2:16" s="155" customFormat="1" ht="9.75">
      <c r="B13" s="361" t="s">
        <v>532</v>
      </c>
      <c r="C13" s="288"/>
      <c r="D13" s="322">
        <v>2</v>
      </c>
      <c r="E13" s="288"/>
      <c r="F13" s="322">
        <v>1</v>
      </c>
      <c r="G13" s="288"/>
      <c r="H13" s="322">
        <v>4</v>
      </c>
      <c r="I13" s="288"/>
      <c r="J13" s="322">
        <v>2</v>
      </c>
      <c r="K13" s="288"/>
      <c r="L13" s="319">
        <v>3</v>
      </c>
      <c r="M13" s="288"/>
      <c r="N13" s="322">
        <v>3</v>
      </c>
      <c r="O13" s="288"/>
      <c r="P13" s="324">
        <f>AVERAGE(D13:N13)</f>
        <v>2.5</v>
      </c>
    </row>
    <row r="14" spans="2:16" s="155" customFormat="1" ht="9.75">
      <c r="B14" s="373" t="s">
        <v>533</v>
      </c>
      <c r="C14" s="288"/>
      <c r="D14" s="384">
        <v>1</v>
      </c>
      <c r="E14" s="288"/>
      <c r="F14" s="384">
        <v>8</v>
      </c>
      <c r="G14" s="288"/>
      <c r="H14" s="384">
        <v>2</v>
      </c>
      <c r="I14" s="288"/>
      <c r="J14" s="384">
        <v>2</v>
      </c>
      <c r="K14" s="288"/>
      <c r="L14" s="384">
        <v>4</v>
      </c>
      <c r="M14" s="288"/>
      <c r="N14" s="384">
        <v>0</v>
      </c>
      <c r="O14" s="288"/>
      <c r="P14" s="323">
        <f>AVERAGE(D14:N14)</f>
        <v>2.8333333333333335</v>
      </c>
    </row>
    <row r="15" spans="2:16" s="155" customFormat="1" ht="9.75">
      <c r="B15" s="361" t="s">
        <v>534</v>
      </c>
      <c r="C15" s="288"/>
      <c r="D15" s="322" t="s">
        <v>535</v>
      </c>
      <c r="E15" s="288"/>
      <c r="F15" s="290" t="s">
        <v>162</v>
      </c>
      <c r="G15" s="288"/>
      <c r="H15" s="322" t="s">
        <v>524</v>
      </c>
      <c r="I15" s="288"/>
      <c r="J15" s="322" t="s">
        <v>535</v>
      </c>
      <c r="K15" s="288"/>
      <c r="L15" s="319" t="s">
        <v>535</v>
      </c>
      <c r="M15" s="288"/>
      <c r="N15" s="318" t="s">
        <v>535</v>
      </c>
      <c r="O15" s="288"/>
      <c r="P15" s="321" t="s">
        <v>536</v>
      </c>
    </row>
    <row r="16" spans="2:16" s="155" customFormat="1" ht="9.75">
      <c r="B16" s="363" t="s">
        <v>537</v>
      </c>
      <c r="C16" s="288"/>
      <c r="D16" s="290" t="s">
        <v>162</v>
      </c>
      <c r="E16" s="288"/>
      <c r="F16" s="290" t="s">
        <v>162</v>
      </c>
      <c r="G16" s="288"/>
      <c r="H16" s="317" t="s">
        <v>538</v>
      </c>
      <c r="I16" s="288"/>
      <c r="J16" s="317" t="s">
        <v>524</v>
      </c>
      <c r="K16" s="288"/>
      <c r="L16" s="317" t="s">
        <v>535</v>
      </c>
      <c r="M16" s="288"/>
      <c r="N16" s="320" t="s">
        <v>162</v>
      </c>
      <c r="O16" s="288"/>
      <c r="P16" s="316" t="s">
        <v>539</v>
      </c>
    </row>
    <row r="17" spans="2:16" s="155" customFormat="1" ht="9.75">
      <c r="B17" s="363" t="s">
        <v>540</v>
      </c>
      <c r="C17" s="288"/>
      <c r="D17" s="290" t="s">
        <v>162</v>
      </c>
      <c r="E17" s="288"/>
      <c r="F17" s="317" t="s">
        <v>535</v>
      </c>
      <c r="G17" s="288"/>
      <c r="H17" s="317" t="s">
        <v>535</v>
      </c>
      <c r="I17" s="288"/>
      <c r="J17" s="290" t="s">
        <v>162</v>
      </c>
      <c r="K17" s="288"/>
      <c r="L17" s="290" t="s">
        <v>162</v>
      </c>
      <c r="M17" s="288"/>
      <c r="N17" s="317" t="s">
        <v>541</v>
      </c>
      <c r="O17" s="288"/>
      <c r="P17" s="316" t="s">
        <v>539</v>
      </c>
    </row>
    <row r="18" spans="2:16" s="155" customFormat="1" ht="9.75">
      <c r="B18" s="363" t="s">
        <v>542</v>
      </c>
      <c r="C18" s="288"/>
      <c r="D18" s="290" t="s">
        <v>162</v>
      </c>
      <c r="E18" s="288"/>
      <c r="F18" s="290" t="s">
        <v>162</v>
      </c>
      <c r="G18" s="288"/>
      <c r="H18" s="317" t="s">
        <v>524</v>
      </c>
      <c r="I18" s="288"/>
      <c r="J18" s="290" t="s">
        <v>162</v>
      </c>
      <c r="K18" s="288"/>
      <c r="L18" s="319" t="s">
        <v>535</v>
      </c>
      <c r="M18" s="288"/>
      <c r="N18" s="318" t="s">
        <v>535</v>
      </c>
      <c r="O18" s="288"/>
      <c r="P18" s="316" t="s">
        <v>539</v>
      </c>
    </row>
    <row r="19" spans="2:16" s="155" customFormat="1" ht="20.25" thickBot="1">
      <c r="B19" s="373" t="s">
        <v>543</v>
      </c>
      <c r="C19" s="288"/>
      <c r="D19" s="315" t="s">
        <v>535</v>
      </c>
      <c r="E19" s="288"/>
      <c r="F19" s="314" t="s">
        <v>162</v>
      </c>
      <c r="G19" s="355"/>
      <c r="H19" s="314" t="s">
        <v>162</v>
      </c>
      <c r="I19" s="355"/>
      <c r="J19" s="314" t="s">
        <v>162</v>
      </c>
      <c r="K19" s="355"/>
      <c r="L19" s="314" t="s">
        <v>541</v>
      </c>
      <c r="M19" s="355"/>
      <c r="N19" s="314" t="s">
        <v>162</v>
      </c>
      <c r="O19" s="288"/>
      <c r="P19" s="314" t="s">
        <v>544</v>
      </c>
    </row>
    <row r="20" spans="2:16" s="155" customFormat="1" ht="9.75">
      <c r="B20" s="361" t="s">
        <v>545</v>
      </c>
      <c r="C20" s="288"/>
      <c r="D20" s="310" t="s">
        <v>535</v>
      </c>
      <c r="E20" s="288"/>
      <c r="F20" s="290" t="s">
        <v>162</v>
      </c>
      <c r="G20" s="288"/>
      <c r="H20" s="310" t="s">
        <v>535</v>
      </c>
      <c r="I20" s="288"/>
      <c r="J20" s="290" t="s">
        <v>162</v>
      </c>
      <c r="K20" s="288"/>
      <c r="L20" s="290" t="s">
        <v>162</v>
      </c>
      <c r="M20" s="288"/>
      <c r="N20" s="290" t="s">
        <v>162</v>
      </c>
      <c r="O20" s="288"/>
      <c r="P20" s="313" t="s">
        <v>162</v>
      </c>
    </row>
    <row r="21" spans="2:16" s="155" customFormat="1" ht="9.75">
      <c r="B21" s="362" t="s">
        <v>546</v>
      </c>
      <c r="C21" s="284"/>
      <c r="D21" s="311" t="s">
        <v>535</v>
      </c>
      <c r="E21" s="284"/>
      <c r="F21" s="290" t="s">
        <v>535</v>
      </c>
      <c r="G21" s="284"/>
      <c r="H21" s="290" t="s">
        <v>162</v>
      </c>
      <c r="I21" s="284"/>
      <c r="J21" s="311" t="s">
        <v>535</v>
      </c>
      <c r="K21" s="284"/>
      <c r="L21" s="311" t="s">
        <v>535</v>
      </c>
      <c r="M21" s="284"/>
      <c r="N21" s="311" t="s">
        <v>535</v>
      </c>
      <c r="O21" s="284"/>
      <c r="P21" s="312" t="s">
        <v>162</v>
      </c>
    </row>
    <row r="22" spans="2:16" s="155" customFormat="1" ht="9.75">
      <c r="B22" s="363" t="s">
        <v>547</v>
      </c>
      <c r="C22" s="288"/>
      <c r="D22" s="311" t="s">
        <v>535</v>
      </c>
      <c r="E22" s="288"/>
      <c r="F22" s="311" t="s">
        <v>535</v>
      </c>
      <c r="G22" s="288"/>
      <c r="H22" s="311" t="s">
        <v>535</v>
      </c>
      <c r="I22" s="288"/>
      <c r="J22" s="311" t="s">
        <v>535</v>
      </c>
      <c r="K22" s="288"/>
      <c r="L22" s="310" t="s">
        <v>535</v>
      </c>
      <c r="M22" s="288"/>
      <c r="N22" s="309" t="s">
        <v>535</v>
      </c>
      <c r="O22" s="288"/>
      <c r="P22" s="312" t="s">
        <v>162</v>
      </c>
    </row>
    <row r="23" spans="2:16" s="155" customFormat="1" ht="9.75">
      <c r="B23" s="363" t="s">
        <v>548</v>
      </c>
      <c r="C23" s="288"/>
      <c r="D23" s="311" t="s">
        <v>535</v>
      </c>
      <c r="E23" s="288"/>
      <c r="F23" s="369" t="s">
        <v>535</v>
      </c>
      <c r="G23" s="288"/>
      <c r="H23" s="311" t="s">
        <v>535</v>
      </c>
      <c r="I23" s="288"/>
      <c r="J23" s="311" t="s">
        <v>535</v>
      </c>
      <c r="K23" s="288"/>
      <c r="L23" s="310" t="s">
        <v>535</v>
      </c>
      <c r="M23" s="288"/>
      <c r="N23" s="311" t="s">
        <v>535</v>
      </c>
      <c r="O23" s="288"/>
      <c r="P23" s="312" t="s">
        <v>162</v>
      </c>
    </row>
    <row r="24" spans="2:16" s="155" customFormat="1" ht="9.75">
      <c r="B24" s="363" t="s">
        <v>549</v>
      </c>
      <c r="C24" s="288"/>
      <c r="D24" s="311" t="s">
        <v>535</v>
      </c>
      <c r="E24" s="288"/>
      <c r="F24" s="290" t="s">
        <v>162</v>
      </c>
      <c r="G24" s="288"/>
      <c r="H24" s="311" t="s">
        <v>535</v>
      </c>
      <c r="I24" s="288"/>
      <c r="J24" s="311" t="s">
        <v>535</v>
      </c>
      <c r="K24" s="288"/>
      <c r="L24" s="309" t="s">
        <v>535</v>
      </c>
      <c r="M24" s="288"/>
      <c r="N24" s="290" t="s">
        <v>162</v>
      </c>
      <c r="O24" s="288"/>
      <c r="P24" s="312" t="s">
        <v>162</v>
      </c>
    </row>
    <row r="25" spans="2:16" s="155" customFormat="1" ht="9.75">
      <c r="B25" s="362" t="s">
        <v>550</v>
      </c>
      <c r="C25" s="284"/>
      <c r="D25" s="311" t="s">
        <v>535</v>
      </c>
      <c r="E25" s="284"/>
      <c r="F25" s="311" t="s">
        <v>535</v>
      </c>
      <c r="G25" s="284"/>
      <c r="H25" s="311" t="s">
        <v>535</v>
      </c>
      <c r="I25" s="284"/>
      <c r="J25" s="311" t="s">
        <v>535</v>
      </c>
      <c r="K25" s="284"/>
      <c r="L25" s="311" t="s">
        <v>535</v>
      </c>
      <c r="M25" s="284"/>
      <c r="N25" s="311" t="s">
        <v>535</v>
      </c>
      <c r="O25" s="284"/>
      <c r="P25" s="312" t="s">
        <v>162</v>
      </c>
    </row>
    <row r="26" spans="2:16" s="155" customFormat="1" ht="9.75">
      <c r="B26" s="363" t="s">
        <v>551</v>
      </c>
      <c r="C26" s="288"/>
      <c r="D26" s="311" t="s">
        <v>535</v>
      </c>
      <c r="E26" s="288"/>
      <c r="F26" s="290" t="s">
        <v>535</v>
      </c>
      <c r="G26" s="288"/>
      <c r="H26" s="290" t="s">
        <v>162</v>
      </c>
      <c r="I26" s="288"/>
      <c r="J26" s="311" t="s">
        <v>535</v>
      </c>
      <c r="K26" s="288"/>
      <c r="L26" s="310" t="s">
        <v>535</v>
      </c>
      <c r="M26" s="288"/>
      <c r="N26" s="309" t="s">
        <v>535</v>
      </c>
      <c r="O26" s="288"/>
      <c r="P26" s="308" t="s">
        <v>162</v>
      </c>
    </row>
    <row r="27" spans="2:16" s="155" customFormat="1" ht="10.5" thickBot="1">
      <c r="B27" s="364" t="s">
        <v>552</v>
      </c>
      <c r="C27" s="284"/>
      <c r="D27" s="286" t="s">
        <v>162</v>
      </c>
      <c r="E27" s="284"/>
      <c r="F27" s="307" t="s">
        <v>535</v>
      </c>
      <c r="G27" s="284"/>
      <c r="H27" s="307" t="s">
        <v>535</v>
      </c>
      <c r="I27" s="284"/>
      <c r="J27" s="307" t="s">
        <v>535</v>
      </c>
      <c r="K27" s="284"/>
      <c r="L27" s="307" t="s">
        <v>535</v>
      </c>
      <c r="M27" s="284"/>
      <c r="N27" s="286" t="s">
        <v>162</v>
      </c>
      <c r="O27" s="284"/>
      <c r="P27" s="306" t="s">
        <v>162</v>
      </c>
    </row>
    <row r="28" spans="2:16" s="155" customFormat="1" ht="9.75">
      <c r="B28" s="284"/>
      <c r="C28" s="284"/>
      <c r="D28" s="356"/>
      <c r="E28" s="284"/>
      <c r="F28" s="331"/>
      <c r="G28" s="284"/>
      <c r="H28" s="331"/>
      <c r="I28" s="284"/>
      <c r="J28" s="331"/>
      <c r="K28" s="284"/>
      <c r="L28" s="331"/>
      <c r="M28" s="284"/>
      <c r="N28" s="356"/>
      <c r="O28" s="284"/>
      <c r="P28" s="357"/>
    </row>
    <row r="29" spans="2:16" ht="30" customHeight="1">
      <c r="B29" s="358"/>
      <c r="C29" s="359"/>
      <c r="D29" s="360"/>
      <c r="E29" s="360"/>
      <c r="F29" s="360"/>
      <c r="G29" s="360"/>
      <c r="H29" s="360"/>
      <c r="I29" s="360"/>
      <c r="J29" s="360"/>
      <c r="K29" s="360"/>
      <c r="L29" s="360"/>
      <c r="M29" s="360"/>
      <c r="N29" s="360"/>
      <c r="O29" s="360"/>
      <c r="P29" s="359"/>
    </row>
    <row r="30" spans="2:16" ht="20.100000000000001" customHeight="1" thickBot="1">
      <c r="B30" s="501" t="s">
        <v>553</v>
      </c>
      <c r="C30" s="501"/>
      <c r="D30" s="501"/>
      <c r="E30" s="501"/>
      <c r="F30" s="501"/>
      <c r="G30" s="501"/>
      <c r="H30" s="501"/>
      <c r="I30" s="501"/>
      <c r="J30" s="501"/>
      <c r="K30" s="501"/>
      <c r="L30" s="501"/>
      <c r="M30" s="501"/>
      <c r="N30" s="501"/>
      <c r="O30" s="501"/>
      <c r="P30" s="501"/>
    </row>
    <row r="31" spans="2:16" s="155" customFormat="1" ht="9.75">
      <c r="B31" s="374" t="s">
        <v>515</v>
      </c>
      <c r="C31" s="288"/>
      <c r="D31" s="156" t="s">
        <v>554</v>
      </c>
      <c r="E31" s="156"/>
      <c r="F31" s="156" t="s">
        <v>555</v>
      </c>
      <c r="G31" s="156"/>
      <c r="H31" s="156" t="s">
        <v>556</v>
      </c>
      <c r="I31" s="156"/>
      <c r="J31" s="156" t="s">
        <v>557</v>
      </c>
      <c r="K31" s="156"/>
      <c r="L31" s="156" t="s">
        <v>558</v>
      </c>
      <c r="M31" s="156"/>
      <c r="N31" s="156" t="s">
        <v>559</v>
      </c>
      <c r="O31" s="156"/>
      <c r="P31" s="156" t="s">
        <v>522</v>
      </c>
    </row>
    <row r="32" spans="2:16" s="155" customFormat="1" ht="9.75">
      <c r="B32" s="367" t="s">
        <v>523</v>
      </c>
      <c r="C32" s="288"/>
      <c r="D32" s="383" t="s">
        <v>538</v>
      </c>
      <c r="E32" s="288"/>
      <c r="F32" s="296" t="s">
        <v>162</v>
      </c>
      <c r="G32" s="294"/>
      <c r="H32" s="296" t="s">
        <v>162</v>
      </c>
      <c r="I32" s="294"/>
      <c r="J32" s="296" t="s">
        <v>162</v>
      </c>
      <c r="K32" s="294"/>
      <c r="L32" s="296" t="s">
        <v>162</v>
      </c>
      <c r="M32" s="294"/>
      <c r="N32" s="296" t="s">
        <v>162</v>
      </c>
      <c r="O32" s="294"/>
      <c r="P32" s="305" t="s">
        <v>162</v>
      </c>
    </row>
    <row r="33" spans="2:16" s="155" customFormat="1" ht="9.75">
      <c r="B33" s="367" t="s">
        <v>525</v>
      </c>
      <c r="C33" s="288"/>
      <c r="D33" s="297">
        <f>SUM($D$4-1964)</f>
        <v>61</v>
      </c>
      <c r="E33" s="288"/>
      <c r="F33" s="297">
        <f>SUM($D$4-1968)</f>
        <v>57</v>
      </c>
      <c r="G33" s="288"/>
      <c r="H33" s="297">
        <f>SUM($D$4-1977)</f>
        <v>48</v>
      </c>
      <c r="I33" s="288"/>
      <c r="J33" s="297">
        <f>SUM($D$4-1977)</f>
        <v>48</v>
      </c>
      <c r="K33" s="288"/>
      <c r="L33" s="297">
        <f>SUM($D$4-1968)</f>
        <v>57</v>
      </c>
      <c r="M33" s="288"/>
      <c r="N33" s="297">
        <f>SUM($D$4-1974)</f>
        <v>51</v>
      </c>
      <c r="O33" s="288"/>
      <c r="P33" s="304">
        <f>AVERAGE(D33:N33)</f>
        <v>53.666666666666664</v>
      </c>
    </row>
    <row r="34" spans="2:16" s="155" customFormat="1" ht="9.75">
      <c r="B34" s="367" t="s">
        <v>526</v>
      </c>
      <c r="C34" s="288"/>
      <c r="D34" s="297" t="s">
        <v>527</v>
      </c>
      <c r="E34" s="288"/>
      <c r="F34" s="297" t="s">
        <v>528</v>
      </c>
      <c r="G34" s="288"/>
      <c r="H34" s="297" t="s">
        <v>528</v>
      </c>
      <c r="I34" s="288"/>
      <c r="J34" s="297" t="s">
        <v>527</v>
      </c>
      <c r="K34" s="288"/>
      <c r="L34" s="297" t="s">
        <v>527</v>
      </c>
      <c r="M34" s="288"/>
      <c r="N34" s="297" t="s">
        <v>528</v>
      </c>
      <c r="O34" s="288"/>
      <c r="P34" s="297" t="s">
        <v>560</v>
      </c>
    </row>
    <row r="35" spans="2:16" s="155" customFormat="1" ht="9.75">
      <c r="B35" s="367" t="s">
        <v>530</v>
      </c>
      <c r="C35" s="288"/>
      <c r="D35" s="303">
        <v>2009</v>
      </c>
      <c r="E35" s="288"/>
      <c r="F35" s="303">
        <v>2018</v>
      </c>
      <c r="G35" s="288"/>
      <c r="H35" s="303">
        <v>2024</v>
      </c>
      <c r="I35" s="288"/>
      <c r="J35" s="303">
        <v>2024</v>
      </c>
      <c r="K35" s="288"/>
      <c r="L35" s="303">
        <v>2019</v>
      </c>
      <c r="M35" s="288"/>
      <c r="N35" s="303">
        <v>2024</v>
      </c>
      <c r="O35" s="288"/>
      <c r="P35" s="297" t="s">
        <v>162</v>
      </c>
    </row>
    <row r="36" spans="2:16" s="155" customFormat="1" ht="10.5" thickBot="1">
      <c r="B36" s="375" t="s">
        <v>531</v>
      </c>
      <c r="C36" s="288"/>
      <c r="D36" s="295">
        <f>$D$4-D35</f>
        <v>16</v>
      </c>
      <c r="E36" s="288"/>
      <c r="F36" s="295">
        <f>$D$4-F35</f>
        <v>7</v>
      </c>
      <c r="G36" s="288"/>
      <c r="H36" s="295">
        <f>$D$4-H35</f>
        <v>1</v>
      </c>
      <c r="I36" s="288"/>
      <c r="J36" s="295">
        <f>$D$4-J35</f>
        <v>1</v>
      </c>
      <c r="K36" s="288"/>
      <c r="L36" s="295">
        <f>$D$4-L35</f>
        <v>6</v>
      </c>
      <c r="M36" s="288"/>
      <c r="N36" s="295">
        <f>$D$4-N35</f>
        <v>1</v>
      </c>
      <c r="O36" s="288"/>
      <c r="P36" s="301">
        <f>AVERAGE(D36:N36)</f>
        <v>5.333333333333333</v>
      </c>
    </row>
    <row r="37" spans="2:16" s="155" customFormat="1" ht="9.75">
      <c r="B37" s="365" t="s">
        <v>532</v>
      </c>
      <c r="C37" s="288"/>
      <c r="D37" s="299">
        <v>3</v>
      </c>
      <c r="E37" s="288"/>
      <c r="F37" s="299">
        <v>2</v>
      </c>
      <c r="G37" s="288"/>
      <c r="H37" s="299">
        <v>2</v>
      </c>
      <c r="I37" s="288"/>
      <c r="J37" s="299">
        <v>2</v>
      </c>
      <c r="K37" s="288"/>
      <c r="L37" s="299">
        <v>2</v>
      </c>
      <c r="M37" s="288"/>
      <c r="N37" s="299">
        <v>2</v>
      </c>
      <c r="O37" s="288"/>
      <c r="P37" s="302">
        <f>AVERAGE(D37:N37)</f>
        <v>2.1666666666666665</v>
      </c>
    </row>
    <row r="38" spans="2:16" s="155" customFormat="1" ht="9.75">
      <c r="B38" s="375" t="s">
        <v>533</v>
      </c>
      <c r="C38" s="288"/>
      <c r="D38" s="385">
        <v>2</v>
      </c>
      <c r="E38" s="288"/>
      <c r="F38" s="385">
        <v>0</v>
      </c>
      <c r="G38" s="288"/>
      <c r="H38" s="385">
        <v>0</v>
      </c>
      <c r="I38" s="288"/>
      <c r="J38" s="385">
        <v>1</v>
      </c>
      <c r="K38" s="288"/>
      <c r="L38" s="385">
        <v>1</v>
      </c>
      <c r="M38" s="288"/>
      <c r="N38" s="385">
        <v>0</v>
      </c>
      <c r="O38" s="288"/>
      <c r="P38" s="386">
        <f>AVERAGE(D38:N38)</f>
        <v>0.66666666666666663</v>
      </c>
    </row>
    <row r="39" spans="2:16" s="155" customFormat="1" ht="9.75">
      <c r="B39" s="365" t="s">
        <v>534</v>
      </c>
      <c r="C39" s="288"/>
      <c r="D39" s="299" t="s">
        <v>535</v>
      </c>
      <c r="E39" s="288"/>
      <c r="F39" s="300" t="s">
        <v>162</v>
      </c>
      <c r="G39" s="288"/>
      <c r="H39" s="299" t="s">
        <v>535</v>
      </c>
      <c r="I39" s="288"/>
      <c r="J39" s="299" t="s">
        <v>535</v>
      </c>
      <c r="K39" s="288"/>
      <c r="L39" s="300" t="s">
        <v>535</v>
      </c>
      <c r="M39" s="288"/>
      <c r="N39" s="300" t="s">
        <v>535</v>
      </c>
      <c r="O39" s="288"/>
      <c r="P39" s="298" t="s">
        <v>536</v>
      </c>
    </row>
    <row r="40" spans="2:16" s="155" customFormat="1" ht="9.75">
      <c r="B40" s="367" t="s">
        <v>537</v>
      </c>
      <c r="C40" s="288"/>
      <c r="D40" s="297" t="s">
        <v>535</v>
      </c>
      <c r="E40" s="288"/>
      <c r="F40" s="297" t="s">
        <v>535</v>
      </c>
      <c r="G40" s="288"/>
      <c r="H40" s="296" t="s">
        <v>162</v>
      </c>
      <c r="I40" s="288"/>
      <c r="J40" s="296" t="s">
        <v>162</v>
      </c>
      <c r="K40" s="288"/>
      <c r="L40" s="297" t="s">
        <v>535</v>
      </c>
      <c r="M40" s="288"/>
      <c r="N40" s="296" t="s">
        <v>162</v>
      </c>
      <c r="O40" s="288"/>
      <c r="P40" s="296" t="s">
        <v>539</v>
      </c>
    </row>
    <row r="41" spans="2:16" s="155" customFormat="1" ht="9.75">
      <c r="B41" s="367" t="s">
        <v>540</v>
      </c>
      <c r="C41" s="288"/>
      <c r="D41" s="296" t="s">
        <v>162</v>
      </c>
      <c r="E41" s="288"/>
      <c r="F41" s="296" t="s">
        <v>535</v>
      </c>
      <c r="G41" s="288"/>
      <c r="H41" s="296" t="s">
        <v>535</v>
      </c>
      <c r="I41" s="288"/>
      <c r="J41" s="297" t="s">
        <v>535</v>
      </c>
      <c r="K41" s="288"/>
      <c r="L41" s="296" t="s">
        <v>162</v>
      </c>
      <c r="M41" s="288"/>
      <c r="N41" s="296" t="s">
        <v>162</v>
      </c>
      <c r="O41" s="288"/>
      <c r="P41" s="296" t="s">
        <v>539</v>
      </c>
    </row>
    <row r="42" spans="2:16" s="155" customFormat="1" ht="9.75">
      <c r="B42" s="367" t="s">
        <v>542</v>
      </c>
      <c r="C42" s="288"/>
      <c r="D42" s="296" t="s">
        <v>162</v>
      </c>
      <c r="E42" s="288"/>
      <c r="F42" s="296" t="s">
        <v>162</v>
      </c>
      <c r="G42" s="288"/>
      <c r="H42" s="296" t="s">
        <v>162</v>
      </c>
      <c r="I42" s="288"/>
      <c r="J42" s="296" t="s">
        <v>162</v>
      </c>
      <c r="K42" s="288"/>
      <c r="L42" s="296" t="s">
        <v>162</v>
      </c>
      <c r="M42" s="288"/>
      <c r="N42" s="296" t="s">
        <v>162</v>
      </c>
      <c r="O42" s="288"/>
      <c r="P42" s="296" t="s">
        <v>561</v>
      </c>
    </row>
    <row r="43" spans="2:16" s="155" customFormat="1" ht="20.25" thickBot="1">
      <c r="B43" s="375" t="s">
        <v>543</v>
      </c>
      <c r="C43" s="288"/>
      <c r="D43" s="293" t="s">
        <v>535</v>
      </c>
      <c r="E43" s="288"/>
      <c r="F43" s="293" t="s">
        <v>162</v>
      </c>
      <c r="G43" s="288"/>
      <c r="H43" s="293" t="s">
        <v>162</v>
      </c>
      <c r="I43" s="288"/>
      <c r="J43" s="293" t="s">
        <v>162</v>
      </c>
      <c r="K43" s="288"/>
      <c r="L43" s="293" t="s">
        <v>162</v>
      </c>
      <c r="M43" s="288"/>
      <c r="N43" s="293" t="s">
        <v>535</v>
      </c>
      <c r="O43" s="288"/>
      <c r="P43" s="293" t="s">
        <v>544</v>
      </c>
    </row>
    <row r="44" spans="2:16" s="155" customFormat="1" ht="9.75">
      <c r="B44" s="365" t="s">
        <v>545</v>
      </c>
      <c r="C44" s="288"/>
      <c r="D44" s="292" t="s">
        <v>535</v>
      </c>
      <c r="E44" s="288"/>
      <c r="F44" s="292" t="s">
        <v>535</v>
      </c>
      <c r="G44" s="288"/>
      <c r="H44" s="310" t="s">
        <v>535</v>
      </c>
      <c r="I44" s="288"/>
      <c r="J44" s="310" t="s">
        <v>535</v>
      </c>
      <c r="K44" s="288"/>
      <c r="L44" s="292" t="s">
        <v>535</v>
      </c>
      <c r="M44" s="288"/>
      <c r="N44" s="292" t="s">
        <v>535</v>
      </c>
      <c r="O44" s="288"/>
      <c r="P44" s="291" t="s">
        <v>162</v>
      </c>
    </row>
    <row r="45" spans="2:16" s="155" customFormat="1" ht="9.75">
      <c r="B45" s="366" t="s">
        <v>546</v>
      </c>
      <c r="C45" s="284"/>
      <c r="D45" s="290" t="s">
        <v>162</v>
      </c>
      <c r="E45" s="284"/>
      <c r="F45" s="290" t="s">
        <v>162</v>
      </c>
      <c r="G45" s="284"/>
      <c r="H45" s="296" t="s">
        <v>162</v>
      </c>
      <c r="I45" s="284"/>
      <c r="J45" s="296" t="s">
        <v>162</v>
      </c>
      <c r="K45" s="284"/>
      <c r="L45" s="290" t="s">
        <v>162</v>
      </c>
      <c r="M45" s="284"/>
      <c r="N45" s="290" t="s">
        <v>535</v>
      </c>
      <c r="O45" s="284"/>
      <c r="P45" s="287" t="s">
        <v>162</v>
      </c>
    </row>
    <row r="46" spans="2:16" s="155" customFormat="1" ht="9.75">
      <c r="B46" s="367" t="s">
        <v>547</v>
      </c>
      <c r="C46" s="288"/>
      <c r="D46" s="289" t="s">
        <v>535</v>
      </c>
      <c r="E46" s="288"/>
      <c r="F46" s="289" t="s">
        <v>535</v>
      </c>
      <c r="G46" s="288"/>
      <c r="H46" s="311" t="s">
        <v>535</v>
      </c>
      <c r="I46" s="288"/>
      <c r="J46" s="311" t="s">
        <v>535</v>
      </c>
      <c r="K46" s="288"/>
      <c r="L46" s="289" t="s">
        <v>535</v>
      </c>
      <c r="M46" s="288"/>
      <c r="N46" s="289" t="s">
        <v>535</v>
      </c>
      <c r="O46" s="288"/>
      <c r="P46" s="287" t="s">
        <v>162</v>
      </c>
    </row>
    <row r="47" spans="2:16" s="155" customFormat="1" ht="9.75">
      <c r="B47" s="367" t="s">
        <v>548</v>
      </c>
      <c r="C47" s="288"/>
      <c r="D47" s="289" t="s">
        <v>535</v>
      </c>
      <c r="E47" s="288"/>
      <c r="F47" s="290" t="s">
        <v>162</v>
      </c>
      <c r="G47" s="288"/>
      <c r="H47" s="311" t="s">
        <v>535</v>
      </c>
      <c r="I47" s="288"/>
      <c r="J47" s="311" t="s">
        <v>535</v>
      </c>
      <c r="K47" s="288"/>
      <c r="L47" s="289" t="s">
        <v>535</v>
      </c>
      <c r="M47" s="288"/>
      <c r="N47" s="290" t="s">
        <v>162</v>
      </c>
      <c r="O47" s="288"/>
      <c r="P47" s="287" t="s">
        <v>162</v>
      </c>
    </row>
    <row r="48" spans="2:16" s="155" customFormat="1" ht="9.75">
      <c r="B48" s="367" t="s">
        <v>549</v>
      </c>
      <c r="C48" s="288"/>
      <c r="D48" s="289" t="s">
        <v>535</v>
      </c>
      <c r="E48" s="288"/>
      <c r="F48" s="289" t="s">
        <v>535</v>
      </c>
      <c r="G48" s="288"/>
      <c r="H48" s="311" t="s">
        <v>535</v>
      </c>
      <c r="I48" s="288"/>
      <c r="J48" s="311" t="s">
        <v>535</v>
      </c>
      <c r="K48" s="288"/>
      <c r="L48" s="289" t="s">
        <v>535</v>
      </c>
      <c r="M48" s="288"/>
      <c r="N48" s="289" t="s">
        <v>535</v>
      </c>
      <c r="O48" s="288"/>
      <c r="P48" s="287" t="s">
        <v>162</v>
      </c>
    </row>
    <row r="49" spans="2:16" s="155" customFormat="1" ht="9.75">
      <c r="B49" s="366" t="s">
        <v>550</v>
      </c>
      <c r="C49" s="284"/>
      <c r="D49" s="289" t="s">
        <v>535</v>
      </c>
      <c r="E49" s="284"/>
      <c r="F49" s="289" t="s">
        <v>535</v>
      </c>
      <c r="G49" s="284"/>
      <c r="H49" s="311" t="s">
        <v>535</v>
      </c>
      <c r="I49" s="284"/>
      <c r="J49" s="311" t="s">
        <v>535</v>
      </c>
      <c r="K49" s="284"/>
      <c r="L49" s="289" t="s">
        <v>535</v>
      </c>
      <c r="M49" s="284"/>
      <c r="N49" s="289" t="s">
        <v>535</v>
      </c>
      <c r="O49" s="284"/>
      <c r="P49" s="287" t="s">
        <v>162</v>
      </c>
    </row>
    <row r="50" spans="2:16" s="155" customFormat="1" ht="9.75">
      <c r="B50" s="367" t="s">
        <v>551</v>
      </c>
      <c r="C50" s="288"/>
      <c r="D50" s="289" t="s">
        <v>535</v>
      </c>
      <c r="E50" s="288"/>
      <c r="F50" s="290" t="s">
        <v>535</v>
      </c>
      <c r="G50" s="288"/>
      <c r="H50" s="290" t="s">
        <v>535</v>
      </c>
      <c r="I50" s="288"/>
      <c r="J50" s="290" t="s">
        <v>535</v>
      </c>
      <c r="K50" s="288"/>
      <c r="L50" s="289" t="s">
        <v>535</v>
      </c>
      <c r="M50" s="288"/>
      <c r="N50" s="371" t="s">
        <v>535</v>
      </c>
      <c r="O50" s="288"/>
      <c r="P50" s="287" t="s">
        <v>162</v>
      </c>
    </row>
    <row r="51" spans="2:16" s="155" customFormat="1" ht="10.5" thickBot="1">
      <c r="B51" s="368" t="s">
        <v>552</v>
      </c>
      <c r="C51" s="284"/>
      <c r="D51" s="285" t="s">
        <v>535</v>
      </c>
      <c r="E51" s="284"/>
      <c r="F51" s="286" t="s">
        <v>535</v>
      </c>
      <c r="G51" s="284"/>
      <c r="H51" s="307" t="s">
        <v>535</v>
      </c>
      <c r="I51" s="284"/>
      <c r="J51" s="307" t="s">
        <v>535</v>
      </c>
      <c r="K51" s="284"/>
      <c r="L51" s="285" t="s">
        <v>535</v>
      </c>
      <c r="M51" s="284"/>
      <c r="N51" s="370" t="s">
        <v>162</v>
      </c>
      <c r="O51" s="284"/>
      <c r="P51" s="283" t="s">
        <v>162</v>
      </c>
    </row>
    <row r="67" spans="2:3" ht="15">
      <c r="B67" s="1"/>
      <c r="C67" s="153"/>
    </row>
  </sheetData>
  <mergeCells count="2">
    <mergeCell ref="B6:P6"/>
    <mergeCell ref="B30:P30"/>
  </mergeCells>
  <conditionalFormatting sqref="D40 F40 H40 J40 L40">
    <cfRule type="cellIs" dxfId="3" priority="1" operator="equal">
      <formula>2</formula>
    </cfRule>
    <cfRule type="cellIs" dxfId="2" priority="2" operator="equal">
      <formula>1</formula>
    </cfRule>
  </conditionalFormatting>
  <conditionalFormatting sqref="H16 J16 L16 N16">
    <cfRule type="cellIs" dxfId="1" priority="3" operator="equal">
      <formula>2</formula>
    </cfRule>
    <cfRule type="cellIs" dxfId="0" priority="4" operator="equal">
      <formula>1</formula>
    </cfRule>
  </conditionalFormatting>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8BA7-2E2B-C74E-9F97-67E01A80A36E}">
  <dimension ref="B2:X29"/>
  <sheetViews>
    <sheetView showGridLines="0" zoomScale="150" zoomScaleNormal="150" workbookViewId="0">
      <selection activeCell="B2" sqref="B2"/>
    </sheetView>
  </sheetViews>
  <sheetFormatPr baseColWidth="10" defaultColWidth="7.5" defaultRowHeight="12.75"/>
  <cols>
    <col min="1" max="1" width="2.375" style="2" customWidth="1"/>
    <col min="2" max="2" width="32" style="2" customWidth="1"/>
    <col min="3" max="3" width="1" style="2" customWidth="1"/>
    <col min="4" max="4" width="5" style="2" customWidth="1"/>
    <col min="5" max="5" width="1" style="2" customWidth="1"/>
    <col min="6" max="6" width="5" style="2" customWidth="1"/>
    <col min="7" max="7" width="1" style="2" customWidth="1"/>
    <col min="8" max="8" width="5" style="2" customWidth="1"/>
    <col min="9" max="9" width="1" style="2" customWidth="1"/>
    <col min="10" max="10" width="5" style="2" customWidth="1"/>
    <col min="11" max="11" width="1" style="2" customWidth="1"/>
    <col min="12" max="12" width="5" style="2" customWidth="1"/>
    <col min="13" max="13" width="1" style="2" customWidth="1"/>
    <col min="14" max="14" width="5" style="2" customWidth="1"/>
    <col min="15" max="15" width="1.125" style="2" customWidth="1"/>
    <col min="16" max="16" width="5" style="2" customWidth="1"/>
    <col min="17" max="17" width="1.125" style="2" customWidth="1"/>
    <col min="18" max="18" width="5" style="2" customWidth="1"/>
    <col min="19" max="19" width="1.125" style="2" customWidth="1"/>
    <col min="20" max="20" width="5" style="2" customWidth="1"/>
    <col min="21" max="21" width="1.125" style="2" customWidth="1"/>
    <col min="22" max="22" width="5" style="2" customWidth="1"/>
    <col min="23" max="23" width="1.125" style="2" customWidth="1"/>
    <col min="24" max="24" width="5" style="2" customWidth="1"/>
    <col min="25" max="25" width="2.375" style="2" customWidth="1"/>
    <col min="26" max="16384" width="7.5" style="2"/>
  </cols>
  <sheetData>
    <row r="2" spans="2:24" ht="33.950000000000003" customHeight="1">
      <c r="B2" s="262"/>
      <c r="C2" s="262"/>
      <c r="D2" s="262"/>
      <c r="E2" s="262"/>
      <c r="F2" s="262"/>
      <c r="G2" s="262"/>
      <c r="U2" s="452" t="s">
        <v>0</v>
      </c>
      <c r="V2" s="452"/>
      <c r="W2" s="452"/>
      <c r="X2" s="452"/>
    </row>
    <row r="4" spans="2:24" ht="27.95" customHeight="1">
      <c r="B4" s="506" t="s">
        <v>562</v>
      </c>
      <c r="C4" s="506"/>
      <c r="D4" s="506"/>
      <c r="E4" s="506"/>
      <c r="F4" s="506"/>
      <c r="G4" s="506"/>
      <c r="H4" s="506"/>
      <c r="I4" s="506"/>
      <c r="J4" s="506"/>
      <c r="K4" s="506"/>
      <c r="L4" s="506"/>
      <c r="M4" s="506"/>
      <c r="N4" s="506"/>
      <c r="O4" s="506"/>
      <c r="P4" s="506"/>
      <c r="Q4" s="506"/>
      <c r="R4" s="506"/>
      <c r="S4" s="506"/>
      <c r="T4" s="506"/>
      <c r="U4" s="506"/>
      <c r="V4" s="506"/>
      <c r="W4" s="506"/>
      <c r="X4" s="506"/>
    </row>
    <row r="5" spans="2:24" ht="45.6" customHeight="1">
      <c r="B5" s="216"/>
      <c r="C5" s="216"/>
      <c r="D5" s="504" t="s">
        <v>563</v>
      </c>
      <c r="E5" s="505"/>
      <c r="F5" s="505"/>
      <c r="G5" s="505"/>
      <c r="H5" s="505"/>
      <c r="I5" s="44"/>
      <c r="J5" s="502" t="s">
        <v>564</v>
      </c>
      <c r="K5" s="503"/>
      <c r="L5" s="503"/>
      <c r="M5" s="503"/>
      <c r="N5" s="503"/>
      <c r="O5" s="44"/>
      <c r="P5" s="502" t="s">
        <v>565</v>
      </c>
      <c r="Q5" s="503"/>
      <c r="R5" s="503"/>
      <c r="S5" s="503"/>
      <c r="T5" s="503"/>
      <c r="U5" s="44"/>
      <c r="V5" s="502" t="s">
        <v>566</v>
      </c>
      <c r="W5" s="503"/>
      <c r="X5" s="503"/>
    </row>
    <row r="6" spans="2:24" s="110" customFormat="1" ht="15" customHeight="1">
      <c r="B6" s="210" t="s">
        <v>567</v>
      </c>
      <c r="C6" s="210"/>
      <c r="D6" s="66">
        <v>2023</v>
      </c>
      <c r="E6" s="71"/>
      <c r="F6" s="214"/>
      <c r="G6" s="213"/>
      <c r="H6" s="111">
        <v>2024</v>
      </c>
      <c r="I6" s="206"/>
      <c r="J6" s="211">
        <v>2023</v>
      </c>
      <c r="K6" s="71"/>
      <c r="L6" s="212"/>
      <c r="M6" s="212"/>
      <c r="N6" s="111">
        <v>2024</v>
      </c>
      <c r="O6" s="206"/>
      <c r="P6" s="211">
        <v>2023</v>
      </c>
      <c r="Q6" s="71"/>
      <c r="R6" s="212"/>
      <c r="S6" s="212"/>
      <c r="T6" s="111">
        <v>2024</v>
      </c>
      <c r="U6" s="206"/>
      <c r="V6" s="211">
        <v>2023</v>
      </c>
      <c r="W6" s="71"/>
      <c r="X6" s="111">
        <v>2024</v>
      </c>
    </row>
    <row r="7" spans="2:24" ht="20.100000000000001" customHeight="1">
      <c r="B7" s="281" t="s">
        <v>568</v>
      </c>
      <c r="C7" s="42"/>
      <c r="D7" s="96">
        <v>200</v>
      </c>
      <c r="E7" s="199"/>
      <c r="F7" s="222">
        <v>200</v>
      </c>
      <c r="G7" s="199"/>
      <c r="H7" s="223">
        <v>0.8</v>
      </c>
      <c r="I7" s="199"/>
      <c r="J7" s="96">
        <v>45</v>
      </c>
      <c r="K7" s="199"/>
      <c r="L7" s="222">
        <v>29</v>
      </c>
      <c r="M7" s="199"/>
      <c r="N7" s="223">
        <v>0.12</v>
      </c>
      <c r="O7" s="199"/>
      <c r="P7" s="96">
        <v>20</v>
      </c>
      <c r="Q7" s="199"/>
      <c r="R7" s="222">
        <v>20</v>
      </c>
      <c r="S7" s="199"/>
      <c r="T7" s="223">
        <v>0.08</v>
      </c>
      <c r="U7" s="199"/>
      <c r="V7" s="96">
        <v>265</v>
      </c>
      <c r="W7" s="199"/>
      <c r="X7" s="222">
        <v>249</v>
      </c>
    </row>
    <row r="8" spans="2:24" ht="9.9499999999999993" customHeight="1">
      <c r="B8" s="224" t="s">
        <v>569</v>
      </c>
      <c r="C8" s="171"/>
      <c r="D8" s="170">
        <v>120</v>
      </c>
      <c r="E8" s="28"/>
      <c r="F8" s="169">
        <v>45</v>
      </c>
      <c r="G8" s="102"/>
      <c r="H8" s="197">
        <v>0.61</v>
      </c>
      <c r="I8" s="102"/>
      <c r="J8" s="170">
        <v>45</v>
      </c>
      <c r="K8" s="102"/>
      <c r="L8" s="169">
        <v>17</v>
      </c>
      <c r="M8" s="102"/>
      <c r="N8" s="197">
        <v>0.23</v>
      </c>
      <c r="O8" s="102"/>
      <c r="P8" s="170">
        <v>22</v>
      </c>
      <c r="Q8" s="102"/>
      <c r="R8" s="169">
        <v>12</v>
      </c>
      <c r="S8" s="102"/>
      <c r="T8" s="197">
        <v>0.16</v>
      </c>
      <c r="U8" s="102"/>
      <c r="V8" s="170">
        <v>187</v>
      </c>
      <c r="W8" s="102"/>
      <c r="X8" s="169">
        <v>74</v>
      </c>
    </row>
    <row r="9" spans="2:24" ht="9.9499999999999993" customHeight="1">
      <c r="B9" s="172" t="s">
        <v>555</v>
      </c>
      <c r="C9" s="171"/>
      <c r="D9" s="176">
        <v>80</v>
      </c>
      <c r="E9" s="101"/>
      <c r="F9" s="104">
        <v>80</v>
      </c>
      <c r="G9" s="101"/>
      <c r="H9" s="181">
        <v>0.56000000000000005</v>
      </c>
      <c r="I9" s="101"/>
      <c r="J9" s="176">
        <v>25</v>
      </c>
      <c r="K9" s="101"/>
      <c r="L9" s="104">
        <v>38</v>
      </c>
      <c r="M9" s="100"/>
      <c r="N9" s="181">
        <v>0.27</v>
      </c>
      <c r="O9" s="101"/>
      <c r="P9" s="176">
        <v>20</v>
      </c>
      <c r="Q9" s="101"/>
      <c r="R9" s="104">
        <v>24</v>
      </c>
      <c r="S9" s="100"/>
      <c r="T9" s="181">
        <v>0.17</v>
      </c>
      <c r="U9" s="101"/>
      <c r="V9" s="176">
        <v>125</v>
      </c>
      <c r="W9" s="101"/>
      <c r="X9" s="104">
        <v>142</v>
      </c>
    </row>
    <row r="10" spans="2:24" ht="9.9499999999999993" customHeight="1">
      <c r="B10" s="180" t="s">
        <v>570</v>
      </c>
      <c r="C10" s="164"/>
      <c r="D10" s="221" t="s">
        <v>360</v>
      </c>
      <c r="E10" s="161"/>
      <c r="F10" s="104">
        <v>50</v>
      </c>
      <c r="G10" s="159"/>
      <c r="H10" s="181">
        <v>0.71</v>
      </c>
      <c r="I10" s="159"/>
      <c r="J10" s="221" t="s">
        <v>360</v>
      </c>
      <c r="K10" s="159"/>
      <c r="L10" s="104">
        <v>13</v>
      </c>
      <c r="M10" s="159"/>
      <c r="N10" s="181">
        <v>0.18</v>
      </c>
      <c r="O10" s="159"/>
      <c r="P10" s="221" t="s">
        <v>360</v>
      </c>
      <c r="Q10" s="159"/>
      <c r="R10" s="104">
        <v>8</v>
      </c>
      <c r="S10" s="159"/>
      <c r="T10" s="181">
        <v>0.11</v>
      </c>
      <c r="U10" s="159"/>
      <c r="V10" s="221" t="s">
        <v>360</v>
      </c>
      <c r="W10" s="159"/>
      <c r="X10" s="104">
        <v>71</v>
      </c>
    </row>
    <row r="11" spans="2:24" ht="9.9499999999999993" customHeight="1">
      <c r="B11" s="172" t="s">
        <v>571</v>
      </c>
      <c r="C11" s="171"/>
      <c r="D11" s="170">
        <v>80</v>
      </c>
      <c r="E11" s="28"/>
      <c r="F11" s="190">
        <v>30</v>
      </c>
      <c r="G11" s="101"/>
      <c r="H11" s="168">
        <v>0.66</v>
      </c>
      <c r="I11" s="101"/>
      <c r="J11" s="170">
        <v>20</v>
      </c>
      <c r="K11" s="101"/>
      <c r="L11" s="190">
        <v>7</v>
      </c>
      <c r="M11" s="100"/>
      <c r="N11" s="168">
        <v>0.16</v>
      </c>
      <c r="O11" s="101"/>
      <c r="P11" s="170">
        <v>18</v>
      </c>
      <c r="Q11" s="101"/>
      <c r="R11" s="190">
        <v>8</v>
      </c>
      <c r="S11" s="100"/>
      <c r="T11" s="168">
        <v>0.18</v>
      </c>
      <c r="U11" s="101"/>
      <c r="V11" s="170">
        <v>118</v>
      </c>
      <c r="W11" s="101"/>
      <c r="X11" s="190">
        <v>45</v>
      </c>
    </row>
    <row r="12" spans="2:24" ht="9.9499999999999993" customHeight="1">
      <c r="B12" s="172" t="s">
        <v>572</v>
      </c>
      <c r="C12" s="171"/>
      <c r="D12" s="176" t="s">
        <v>360</v>
      </c>
      <c r="E12" s="101"/>
      <c r="F12" s="57">
        <v>50</v>
      </c>
      <c r="G12" s="102"/>
      <c r="H12" s="181">
        <v>0.59</v>
      </c>
      <c r="I12" s="102"/>
      <c r="J12" s="176" t="s">
        <v>360</v>
      </c>
      <c r="K12" s="102"/>
      <c r="L12" s="57">
        <v>25</v>
      </c>
      <c r="M12" s="102"/>
      <c r="N12" s="181">
        <v>0.28999999999999998</v>
      </c>
      <c r="O12" s="102"/>
      <c r="P12" s="176" t="s">
        <v>360</v>
      </c>
      <c r="Q12" s="102"/>
      <c r="R12" s="57">
        <v>10</v>
      </c>
      <c r="S12" s="102"/>
      <c r="T12" s="181">
        <v>0.12</v>
      </c>
      <c r="U12" s="102"/>
      <c r="V12" s="176" t="s">
        <v>360</v>
      </c>
      <c r="W12" s="102"/>
      <c r="X12" s="57">
        <v>85</v>
      </c>
    </row>
    <row r="13" spans="2:24" ht="9.9499999999999993" customHeight="1">
      <c r="B13" s="180" t="s">
        <v>518</v>
      </c>
      <c r="C13" s="164"/>
      <c r="D13" s="221">
        <v>80</v>
      </c>
      <c r="E13" s="161"/>
      <c r="F13" s="104">
        <v>80</v>
      </c>
      <c r="G13" s="159"/>
      <c r="H13" s="181">
        <v>0.42</v>
      </c>
      <c r="I13" s="159"/>
      <c r="J13" s="221">
        <v>85</v>
      </c>
      <c r="K13" s="159"/>
      <c r="L13" s="104">
        <v>85</v>
      </c>
      <c r="M13" s="159"/>
      <c r="N13" s="181">
        <v>0.45</v>
      </c>
      <c r="O13" s="159"/>
      <c r="P13" s="221">
        <v>26</v>
      </c>
      <c r="Q13" s="159"/>
      <c r="R13" s="104">
        <v>24</v>
      </c>
      <c r="S13" s="159"/>
      <c r="T13" s="181">
        <v>0.13</v>
      </c>
      <c r="U13" s="159"/>
      <c r="V13" s="221">
        <v>191</v>
      </c>
      <c r="W13" s="159"/>
      <c r="X13" s="104">
        <v>189</v>
      </c>
    </row>
    <row r="14" spans="2:24" ht="9.9499999999999993" customHeight="1">
      <c r="B14" s="180" t="s">
        <v>519</v>
      </c>
      <c r="C14" s="171"/>
      <c r="D14" s="191">
        <v>80</v>
      </c>
      <c r="E14" s="175"/>
      <c r="F14" s="190">
        <v>80</v>
      </c>
      <c r="G14" s="175"/>
      <c r="H14" s="168">
        <v>0.46</v>
      </c>
      <c r="I14" s="175"/>
      <c r="J14" s="191">
        <v>70</v>
      </c>
      <c r="K14" s="175"/>
      <c r="L14" s="190">
        <v>70</v>
      </c>
      <c r="M14" s="100"/>
      <c r="N14" s="168">
        <v>0.41</v>
      </c>
      <c r="O14" s="175"/>
      <c r="P14" s="191">
        <v>22</v>
      </c>
      <c r="Q14" s="175"/>
      <c r="R14" s="190">
        <v>22</v>
      </c>
      <c r="S14" s="100"/>
      <c r="T14" s="168">
        <v>0.13</v>
      </c>
      <c r="U14" s="175"/>
      <c r="V14" s="191">
        <v>172</v>
      </c>
      <c r="W14" s="175"/>
      <c r="X14" s="190">
        <v>172</v>
      </c>
    </row>
    <row r="15" spans="2:24" ht="9.9499999999999993" customHeight="1">
      <c r="B15" s="180" t="s">
        <v>573</v>
      </c>
      <c r="C15" s="182"/>
      <c r="D15" s="185" t="s">
        <v>360</v>
      </c>
      <c r="E15" s="28"/>
      <c r="F15" s="100">
        <v>50</v>
      </c>
      <c r="G15" s="101"/>
      <c r="H15" s="187">
        <v>0.67</v>
      </c>
      <c r="I15" s="101"/>
      <c r="J15" s="188" t="s">
        <v>360</v>
      </c>
      <c r="K15" s="101"/>
      <c r="L15" s="100">
        <v>15</v>
      </c>
      <c r="M15" s="100"/>
      <c r="N15" s="187">
        <v>0.2</v>
      </c>
      <c r="O15" s="101"/>
      <c r="P15" s="188" t="s">
        <v>360</v>
      </c>
      <c r="Q15" s="101"/>
      <c r="R15" s="100">
        <v>10</v>
      </c>
      <c r="S15" s="100"/>
      <c r="T15" s="187">
        <v>0.13</v>
      </c>
      <c r="U15" s="101"/>
      <c r="V15" s="188" t="s">
        <v>360</v>
      </c>
      <c r="W15" s="101"/>
      <c r="X15" s="100">
        <v>75</v>
      </c>
    </row>
    <row r="16" spans="2:24" ht="9.9499999999999993" customHeight="1">
      <c r="B16" s="180" t="s">
        <v>574</v>
      </c>
      <c r="C16" s="171"/>
      <c r="D16" s="186">
        <v>80</v>
      </c>
      <c r="E16" s="28"/>
      <c r="F16" s="104">
        <v>67</v>
      </c>
      <c r="G16" s="101"/>
      <c r="H16" s="181">
        <v>0.59</v>
      </c>
      <c r="I16" s="101"/>
      <c r="J16" s="176">
        <v>40</v>
      </c>
      <c r="K16" s="101"/>
      <c r="L16" s="104">
        <v>33</v>
      </c>
      <c r="M16" s="100"/>
      <c r="N16" s="181">
        <v>0.28999999999999998</v>
      </c>
      <c r="O16" s="101"/>
      <c r="P16" s="176">
        <v>18</v>
      </c>
      <c r="Q16" s="101"/>
      <c r="R16" s="104">
        <v>14</v>
      </c>
      <c r="S16" s="100"/>
      <c r="T16" s="181">
        <v>0.12</v>
      </c>
      <c r="U16" s="101"/>
      <c r="V16" s="176">
        <v>138</v>
      </c>
      <c r="W16" s="101"/>
      <c r="X16" s="104">
        <v>114</v>
      </c>
    </row>
    <row r="17" spans="2:24" ht="9.9499999999999993" customHeight="1">
      <c r="B17" s="180" t="s">
        <v>558</v>
      </c>
      <c r="C17" s="171"/>
      <c r="D17" s="186">
        <v>80</v>
      </c>
      <c r="E17" s="28"/>
      <c r="F17" s="104">
        <v>80</v>
      </c>
      <c r="G17" s="101"/>
      <c r="H17" s="181">
        <v>0.54</v>
      </c>
      <c r="I17" s="101"/>
      <c r="J17" s="176">
        <v>45</v>
      </c>
      <c r="K17" s="101"/>
      <c r="L17" s="104">
        <v>45</v>
      </c>
      <c r="M17" s="100"/>
      <c r="N17" s="181">
        <v>0.3</v>
      </c>
      <c r="O17" s="101"/>
      <c r="P17" s="176">
        <v>20</v>
      </c>
      <c r="Q17" s="101"/>
      <c r="R17" s="104">
        <v>24</v>
      </c>
      <c r="S17" s="100"/>
      <c r="T17" s="181">
        <v>0.16</v>
      </c>
      <c r="U17" s="101"/>
      <c r="V17" s="176">
        <v>145</v>
      </c>
      <c r="W17" s="101"/>
      <c r="X17" s="104">
        <v>149</v>
      </c>
    </row>
    <row r="18" spans="2:24" ht="9.9499999999999993" customHeight="1">
      <c r="B18" s="180" t="s">
        <v>575</v>
      </c>
      <c r="C18" s="171"/>
      <c r="D18" s="186">
        <v>80</v>
      </c>
      <c r="E18" s="28"/>
      <c r="F18" s="104">
        <v>105</v>
      </c>
      <c r="G18" s="101"/>
      <c r="H18" s="181">
        <v>0.57999999999999996</v>
      </c>
      <c r="I18" s="101"/>
      <c r="J18" s="176">
        <v>65</v>
      </c>
      <c r="K18" s="101"/>
      <c r="L18" s="104">
        <v>52</v>
      </c>
      <c r="M18" s="100"/>
      <c r="N18" s="181">
        <v>0.28999999999999998</v>
      </c>
      <c r="O18" s="101"/>
      <c r="P18" s="176">
        <v>22</v>
      </c>
      <c r="Q18" s="101"/>
      <c r="R18" s="104">
        <v>24</v>
      </c>
      <c r="S18" s="100"/>
      <c r="T18" s="181">
        <v>0.13</v>
      </c>
      <c r="U18" s="101"/>
      <c r="V18" s="176">
        <v>167</v>
      </c>
      <c r="W18" s="101"/>
      <c r="X18" s="104">
        <v>182</v>
      </c>
    </row>
    <row r="19" spans="2:24" ht="9.9499999999999993" customHeight="1">
      <c r="B19" s="180" t="s">
        <v>576</v>
      </c>
      <c r="C19" s="182"/>
      <c r="D19" s="185">
        <v>80</v>
      </c>
      <c r="E19" s="28"/>
      <c r="F19" s="104">
        <v>80</v>
      </c>
      <c r="G19" s="101"/>
      <c r="H19" s="181">
        <v>0.54</v>
      </c>
      <c r="I19" s="101"/>
      <c r="J19" s="176">
        <v>45</v>
      </c>
      <c r="K19" s="101"/>
      <c r="L19" s="104">
        <v>45</v>
      </c>
      <c r="M19" s="100"/>
      <c r="N19" s="181">
        <v>0.3</v>
      </c>
      <c r="O19" s="101"/>
      <c r="P19" s="176">
        <v>26</v>
      </c>
      <c r="Q19" s="101"/>
      <c r="R19" s="104">
        <v>24</v>
      </c>
      <c r="S19" s="100"/>
      <c r="T19" s="181">
        <v>0.16</v>
      </c>
      <c r="U19" s="101"/>
      <c r="V19" s="176">
        <v>151</v>
      </c>
      <c r="W19" s="101"/>
      <c r="X19" s="104">
        <v>149</v>
      </c>
    </row>
    <row r="20" spans="2:24" ht="9.9499999999999993" customHeight="1">
      <c r="B20" s="180" t="s">
        <v>577</v>
      </c>
      <c r="C20" s="182"/>
      <c r="D20" s="176">
        <v>80</v>
      </c>
      <c r="E20" s="101"/>
      <c r="F20" s="57">
        <v>80</v>
      </c>
      <c r="G20" s="102"/>
      <c r="H20" s="181">
        <v>0.57999999999999996</v>
      </c>
      <c r="I20" s="102"/>
      <c r="J20" s="176">
        <v>20</v>
      </c>
      <c r="K20" s="102"/>
      <c r="L20" s="104">
        <v>45</v>
      </c>
      <c r="M20" s="102"/>
      <c r="N20" s="181">
        <v>0.32</v>
      </c>
      <c r="O20" s="102"/>
      <c r="P20" s="176">
        <v>14</v>
      </c>
      <c r="Q20" s="102"/>
      <c r="R20" s="104">
        <v>14</v>
      </c>
      <c r="S20" s="102"/>
      <c r="T20" s="181">
        <v>0.1</v>
      </c>
      <c r="U20" s="102"/>
      <c r="V20" s="176">
        <v>114</v>
      </c>
      <c r="W20" s="102"/>
      <c r="X20" s="104">
        <v>139</v>
      </c>
    </row>
    <row r="21" spans="2:24" ht="9.9499999999999993" customHeight="1">
      <c r="B21" s="180" t="s">
        <v>578</v>
      </c>
      <c r="C21" s="171"/>
      <c r="D21" s="176" t="s">
        <v>360</v>
      </c>
      <c r="E21" s="101"/>
      <c r="F21" s="104">
        <v>13</v>
      </c>
      <c r="G21" s="175"/>
      <c r="H21" s="181">
        <v>0.75</v>
      </c>
      <c r="I21" s="175"/>
      <c r="J21" s="176" t="s">
        <v>360</v>
      </c>
      <c r="K21" s="175"/>
      <c r="L21" s="104">
        <v>2</v>
      </c>
      <c r="M21" s="100"/>
      <c r="N21" s="181">
        <v>0.14000000000000001</v>
      </c>
      <c r="O21" s="175"/>
      <c r="P21" s="176" t="s">
        <v>360</v>
      </c>
      <c r="Q21" s="175"/>
      <c r="R21" s="104">
        <v>2</v>
      </c>
      <c r="S21" s="100"/>
      <c r="T21" s="181">
        <v>0.11</v>
      </c>
      <c r="U21" s="175"/>
      <c r="V21" s="176" t="s">
        <v>360</v>
      </c>
      <c r="W21" s="175"/>
      <c r="X21" s="104">
        <v>18</v>
      </c>
    </row>
    <row r="22" spans="2:24" ht="9.9499999999999993" customHeight="1">
      <c r="B22" s="172" t="s">
        <v>579</v>
      </c>
      <c r="C22" s="182"/>
      <c r="D22" s="176">
        <v>80</v>
      </c>
      <c r="E22" s="101"/>
      <c r="F22" s="57">
        <v>30</v>
      </c>
      <c r="G22" s="102"/>
      <c r="H22" s="181">
        <v>0.56999999999999995</v>
      </c>
      <c r="I22" s="102"/>
      <c r="J22" s="176">
        <v>40</v>
      </c>
      <c r="K22" s="102"/>
      <c r="L22" s="104">
        <v>15</v>
      </c>
      <c r="M22" s="102"/>
      <c r="N22" s="181">
        <v>0.28000000000000003</v>
      </c>
      <c r="O22" s="102"/>
      <c r="P22" s="176">
        <v>18</v>
      </c>
      <c r="Q22" s="102"/>
      <c r="R22" s="104">
        <v>8</v>
      </c>
      <c r="S22" s="102"/>
      <c r="T22" s="181">
        <v>0.15</v>
      </c>
      <c r="U22" s="102"/>
      <c r="V22" s="176">
        <v>138</v>
      </c>
      <c r="W22" s="102"/>
      <c r="X22" s="104">
        <v>53</v>
      </c>
    </row>
    <row r="23" spans="2:24" ht="9.9499999999999993" customHeight="1" thickBot="1">
      <c r="B23" s="167" t="s">
        <v>98</v>
      </c>
      <c r="C23" s="164"/>
      <c r="D23" s="162">
        <v>1120</v>
      </c>
      <c r="E23" s="161"/>
      <c r="F23" s="166">
        <v>1121</v>
      </c>
      <c r="G23" s="218"/>
      <c r="H23" s="165">
        <v>0.59</v>
      </c>
      <c r="I23" s="218"/>
      <c r="J23" s="162">
        <v>545</v>
      </c>
      <c r="K23" s="218"/>
      <c r="L23" s="166">
        <v>537</v>
      </c>
      <c r="M23" s="218"/>
      <c r="N23" s="165">
        <v>0.28000000000000003</v>
      </c>
      <c r="O23" s="218"/>
      <c r="P23" s="162">
        <v>246</v>
      </c>
      <c r="Q23" s="218"/>
      <c r="R23" s="166">
        <v>248</v>
      </c>
      <c r="S23" s="218"/>
      <c r="T23" s="165">
        <v>0.13</v>
      </c>
      <c r="U23" s="218"/>
      <c r="V23" s="162">
        <v>1911</v>
      </c>
      <c r="W23" s="218"/>
      <c r="X23" s="166">
        <v>1906</v>
      </c>
    </row>
    <row r="24" spans="2:24" ht="6" customHeight="1">
      <c r="B24" s="164"/>
      <c r="C24" s="164"/>
      <c r="D24" s="219"/>
      <c r="E24" s="161"/>
      <c r="F24" s="159"/>
      <c r="G24" s="218"/>
      <c r="H24" s="220"/>
      <c r="I24" s="218"/>
      <c r="J24" s="219"/>
      <c r="K24" s="218"/>
      <c r="L24" s="159"/>
      <c r="M24" s="218"/>
      <c r="N24" s="220"/>
      <c r="O24" s="218"/>
      <c r="P24" s="219"/>
      <c r="Q24" s="218"/>
      <c r="R24" s="159"/>
      <c r="S24" s="218"/>
      <c r="T24" s="220"/>
      <c r="U24" s="218"/>
      <c r="V24" s="219"/>
      <c r="W24" s="218"/>
      <c r="X24" s="159"/>
    </row>
    <row r="25" spans="2:24" ht="9" customHeight="1">
      <c r="B25" s="217"/>
      <c r="C25" s="119"/>
      <c r="D25" s="119"/>
      <c r="E25" s="119"/>
      <c r="F25" s="119"/>
      <c r="G25" s="119"/>
      <c r="H25" s="119"/>
      <c r="I25" s="119"/>
      <c r="J25" s="119"/>
      <c r="K25" s="119"/>
      <c r="L25" s="119"/>
      <c r="M25" s="119"/>
      <c r="N25" s="119"/>
    </row>
    <row r="29" spans="2:24">
      <c r="B29" s="171"/>
    </row>
  </sheetData>
  <mergeCells count="6">
    <mergeCell ref="U2:X2"/>
    <mergeCell ref="V5:X5"/>
    <mergeCell ref="D5:H5"/>
    <mergeCell ref="J5:N5"/>
    <mergeCell ref="P5:T5"/>
    <mergeCell ref="B4:X4"/>
  </mergeCells>
  <pageMargins left="0.7" right="0.7" top="0.75" bottom="0.75" header="0.3" footer="0.3"/>
  <pageSetup paperSize="256"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29A7-14B4-7A4F-9AFC-7DF302E25658}">
  <dimension ref="B2:BP26"/>
  <sheetViews>
    <sheetView showGridLines="0" zoomScale="150" zoomScaleNormal="150" workbookViewId="0">
      <pane xSplit="2" topLeftCell="C1" activePane="topRight" state="frozen"/>
      <selection pane="topRight" activeCell="A8" sqref="A8"/>
    </sheetView>
  </sheetViews>
  <sheetFormatPr baseColWidth="10" defaultColWidth="7.5" defaultRowHeight="12.75"/>
  <cols>
    <col min="1" max="1" width="2.375" style="2" customWidth="1"/>
    <col min="2" max="2" width="50.125" style="2" customWidth="1"/>
    <col min="3" max="3" width="1" style="2" customWidth="1"/>
    <col min="4" max="4" width="6.625" style="2" customWidth="1"/>
    <col min="5" max="5" width="1" style="2" customWidth="1"/>
    <col min="6" max="6" width="6.625" style="2" customWidth="1"/>
    <col min="7" max="7" width="1" style="2" customWidth="1"/>
    <col min="8" max="8" width="6.625" style="2" customWidth="1"/>
    <col min="9" max="9" width="1" style="2" customWidth="1"/>
    <col min="10" max="10" width="6.625" style="2" customWidth="1"/>
    <col min="11" max="11" width="1" style="2" customWidth="1"/>
    <col min="12" max="12" width="6.625" style="2" customWidth="1"/>
    <col min="13" max="13" width="1" style="2" customWidth="1"/>
    <col min="14" max="14" width="6.625" style="2" customWidth="1"/>
    <col min="15" max="15" width="1" style="2" customWidth="1"/>
    <col min="16" max="16" width="7.5" style="2"/>
    <col min="17" max="17" width="1" style="2" customWidth="1"/>
    <col min="18" max="18" width="7.5" style="2"/>
    <col min="19" max="19" width="1" style="2" customWidth="1"/>
    <col min="20" max="20" width="7.5" style="2"/>
    <col min="21" max="21" width="1" style="2" customWidth="1"/>
    <col min="22" max="22" width="7.5" style="2"/>
    <col min="23" max="23" width="1" style="2" customWidth="1"/>
    <col min="24" max="24" width="7.5" style="2"/>
    <col min="25" max="25" width="1" style="2" customWidth="1"/>
    <col min="26" max="26" width="7.5" style="2"/>
    <col min="27" max="27" width="1" style="2" customWidth="1"/>
    <col min="28" max="28" width="7.5" style="2"/>
    <col min="29" max="29" width="1" style="2" customWidth="1"/>
    <col min="30" max="30" width="7.5" style="2"/>
    <col min="31" max="31" width="1" style="2" customWidth="1"/>
    <col min="32" max="32" width="7.5" style="2"/>
    <col min="33" max="33" width="1" style="2" customWidth="1"/>
    <col min="34" max="34" width="7.5" style="2"/>
    <col min="35" max="35" width="1" style="2" customWidth="1"/>
    <col min="36" max="36" width="7.5" style="2"/>
    <col min="37" max="37" width="1" style="2" customWidth="1"/>
    <col min="38" max="38" width="7.5" style="2"/>
    <col min="39" max="39" width="1" style="2" customWidth="1"/>
    <col min="40" max="40" width="7.5" style="2"/>
    <col min="41" max="41" width="1" style="2" customWidth="1"/>
    <col min="42" max="42" width="7.5" style="2"/>
    <col min="43" max="43" width="1" style="2" customWidth="1"/>
    <col min="44" max="44" width="7.5" style="2"/>
    <col min="45" max="45" width="1" style="2" customWidth="1"/>
    <col min="46" max="46" width="7.5" style="2"/>
    <col min="47" max="47" width="1" style="2" customWidth="1"/>
    <col min="48" max="48" width="7.5" style="2"/>
    <col min="49" max="49" width="1" style="2" customWidth="1"/>
    <col min="50" max="50" width="7.5" style="2"/>
    <col min="51" max="51" width="1" style="2" customWidth="1"/>
    <col min="52" max="52" width="7.5" style="2"/>
    <col min="53" max="53" width="1" style="2" customWidth="1"/>
    <col min="54" max="54" width="7.5" style="2"/>
    <col min="55" max="55" width="1" style="2" customWidth="1"/>
    <col min="56" max="56" width="7.5" style="2"/>
    <col min="57" max="57" width="1" style="2" customWidth="1"/>
    <col min="58" max="58" width="7.5" style="2"/>
    <col min="59" max="59" width="1" style="2" customWidth="1"/>
    <col min="60" max="60" width="7.5" style="2"/>
    <col min="61" max="61" width="1" style="2" customWidth="1"/>
    <col min="62" max="62" width="7.5" style="2"/>
    <col min="63" max="63" width="1" style="2" customWidth="1"/>
    <col min="64" max="64" width="7.5" style="2"/>
    <col min="65" max="65" width="1" style="2" customWidth="1"/>
    <col min="66" max="66" width="7.5" style="2"/>
    <col min="67" max="67" width="1" style="2" customWidth="1"/>
    <col min="68" max="16384" width="7.5" style="2"/>
  </cols>
  <sheetData>
    <row r="2" spans="2:68" ht="33.950000000000003" customHeight="1">
      <c r="B2" s="261"/>
      <c r="BB2" s="509"/>
      <c r="BC2" s="509"/>
      <c r="BD2" s="509"/>
      <c r="BN2" s="509" t="s">
        <v>0</v>
      </c>
      <c r="BO2" s="509"/>
      <c r="BP2" s="509"/>
    </row>
    <row r="4" spans="2:68" ht="27.95" customHeight="1">
      <c r="B4" s="506" t="s">
        <v>580</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row>
    <row r="5" spans="2:68" ht="45" customHeight="1">
      <c r="B5" s="216"/>
      <c r="C5" s="216"/>
      <c r="D5" s="504" t="s">
        <v>581</v>
      </c>
      <c r="E5" s="505"/>
      <c r="F5" s="505"/>
      <c r="G5" s="505"/>
      <c r="H5" s="505"/>
      <c r="I5" s="44"/>
      <c r="J5" s="502" t="s">
        <v>582</v>
      </c>
      <c r="K5" s="503"/>
      <c r="L5" s="503"/>
      <c r="M5" s="503"/>
      <c r="N5" s="503"/>
      <c r="O5" s="216"/>
      <c r="P5" s="502" t="s">
        <v>583</v>
      </c>
      <c r="Q5" s="503"/>
      <c r="R5" s="503"/>
      <c r="S5" s="503"/>
      <c r="T5" s="503"/>
      <c r="U5" s="44"/>
      <c r="V5" s="502" t="s">
        <v>584</v>
      </c>
      <c r="W5" s="503"/>
      <c r="X5" s="503"/>
      <c r="Y5" s="503"/>
      <c r="Z5" s="503"/>
      <c r="AA5" s="215"/>
      <c r="AB5" s="512" t="s">
        <v>585</v>
      </c>
      <c r="AC5" s="513"/>
      <c r="AD5" s="513"/>
      <c r="AE5" s="513"/>
      <c r="AF5" s="513"/>
      <c r="AG5" s="44"/>
      <c r="AH5" s="502" t="s">
        <v>586</v>
      </c>
      <c r="AI5" s="503"/>
      <c r="AJ5" s="503"/>
      <c r="AK5" s="503"/>
      <c r="AL5" s="503"/>
      <c r="AM5" s="216"/>
      <c r="AN5" s="502" t="s">
        <v>587</v>
      </c>
      <c r="AO5" s="503"/>
      <c r="AP5" s="503"/>
      <c r="AQ5" s="503"/>
      <c r="AR5" s="503"/>
      <c r="AS5" s="44"/>
      <c r="AT5" s="502" t="s">
        <v>588</v>
      </c>
      <c r="AU5" s="503"/>
      <c r="AV5" s="503"/>
      <c r="AW5" s="503"/>
      <c r="AX5" s="503"/>
      <c r="AY5" s="215"/>
      <c r="AZ5" s="510" t="s">
        <v>589</v>
      </c>
      <c r="BA5" s="511"/>
      <c r="BB5" s="511"/>
      <c r="BC5" s="511"/>
      <c r="BD5" s="511"/>
      <c r="BE5" s="44"/>
      <c r="BF5" s="510" t="s">
        <v>590</v>
      </c>
      <c r="BG5" s="511"/>
      <c r="BH5" s="511"/>
      <c r="BI5" s="511"/>
      <c r="BJ5" s="511"/>
      <c r="BK5" s="215"/>
      <c r="BL5" s="510" t="s">
        <v>591</v>
      </c>
      <c r="BM5" s="511"/>
      <c r="BN5" s="511"/>
      <c r="BO5" s="511"/>
      <c r="BP5" s="511"/>
    </row>
    <row r="6" spans="2:68" s="110" customFormat="1" ht="15" customHeight="1">
      <c r="B6" s="210" t="s">
        <v>592</v>
      </c>
      <c r="C6" s="210"/>
      <c r="D6" s="66">
        <v>2023</v>
      </c>
      <c r="E6" s="71"/>
      <c r="F6" s="214"/>
      <c r="G6" s="213"/>
      <c r="H6" s="111">
        <v>2024</v>
      </c>
      <c r="I6" s="206"/>
      <c r="J6" s="211">
        <v>2023</v>
      </c>
      <c r="K6" s="71"/>
      <c r="L6" s="212"/>
      <c r="M6" s="212"/>
      <c r="N6" s="111">
        <v>2024</v>
      </c>
      <c r="O6" s="210"/>
      <c r="P6" s="66">
        <v>2023</v>
      </c>
      <c r="Q6" s="71"/>
      <c r="R6" s="209"/>
      <c r="S6" s="208"/>
      <c r="T6" s="111">
        <v>2024</v>
      </c>
      <c r="U6" s="206"/>
      <c r="V6" s="211">
        <v>2023</v>
      </c>
      <c r="W6" s="71"/>
      <c r="X6" s="207"/>
      <c r="Y6" s="207"/>
      <c r="Z6" s="111">
        <v>2024</v>
      </c>
      <c r="AA6" s="206"/>
      <c r="AB6" s="45">
        <v>2023</v>
      </c>
      <c r="AC6" s="206"/>
      <c r="AD6" s="95"/>
      <c r="AE6" s="205"/>
      <c r="AF6" s="97">
        <v>2024</v>
      </c>
      <c r="AG6" s="206"/>
      <c r="AH6" s="66">
        <v>2023</v>
      </c>
      <c r="AI6" s="71"/>
      <c r="AJ6" s="209"/>
      <c r="AK6" s="208"/>
      <c r="AL6" s="111">
        <v>2024</v>
      </c>
      <c r="AM6" s="210"/>
      <c r="AN6" s="66">
        <v>2023</v>
      </c>
      <c r="AO6" s="71"/>
      <c r="AP6" s="209"/>
      <c r="AQ6" s="208"/>
      <c r="AR6" s="111">
        <v>2024</v>
      </c>
      <c r="AS6" s="206"/>
      <c r="AT6" s="66">
        <v>2023</v>
      </c>
      <c r="AU6" s="71"/>
      <c r="AV6" s="207"/>
      <c r="AW6" s="207"/>
      <c r="AX6" s="111">
        <v>2024</v>
      </c>
      <c r="AY6" s="206"/>
      <c r="AZ6" s="45">
        <v>2023</v>
      </c>
      <c r="BA6" s="206"/>
      <c r="BB6" s="95"/>
      <c r="BC6" s="205"/>
      <c r="BD6" s="97">
        <v>2024</v>
      </c>
      <c r="BE6" s="206"/>
      <c r="BF6" s="66">
        <v>2023</v>
      </c>
      <c r="BG6" s="71"/>
      <c r="BH6" s="207"/>
      <c r="BI6" s="207"/>
      <c r="BJ6" s="111">
        <v>2024</v>
      </c>
      <c r="BK6" s="206"/>
      <c r="BL6" s="45">
        <v>2023</v>
      </c>
      <c r="BM6" s="206"/>
      <c r="BN6" s="95"/>
      <c r="BO6" s="205"/>
      <c r="BP6" s="97">
        <v>2024</v>
      </c>
    </row>
    <row r="7" spans="2:68" ht="20.100000000000001" customHeight="1" thickBot="1">
      <c r="B7" s="204" t="s">
        <v>593</v>
      </c>
      <c r="C7" s="42"/>
      <c r="D7" s="201">
        <v>1525</v>
      </c>
      <c r="E7" s="199"/>
      <c r="F7" s="203">
        <v>1598</v>
      </c>
      <c r="G7" s="199"/>
      <c r="H7" s="202">
        <v>0.19</v>
      </c>
      <c r="I7" s="199"/>
      <c r="J7" s="201">
        <v>600</v>
      </c>
      <c r="K7" s="199"/>
      <c r="L7" s="203">
        <v>638</v>
      </c>
      <c r="M7" s="199"/>
      <c r="N7" s="202">
        <v>0.21</v>
      </c>
      <c r="O7" s="42"/>
      <c r="P7" s="201" t="s">
        <v>162</v>
      </c>
      <c r="Q7" s="199"/>
      <c r="R7" s="200">
        <v>212</v>
      </c>
      <c r="S7" s="199"/>
      <c r="T7" s="198">
        <v>0.09</v>
      </c>
      <c r="U7" s="199"/>
      <c r="V7" s="201" t="s">
        <v>162</v>
      </c>
      <c r="W7" s="199"/>
      <c r="X7" s="200">
        <v>660</v>
      </c>
      <c r="Y7" s="199"/>
      <c r="Z7" s="198">
        <v>0.26</v>
      </c>
      <c r="AA7" s="199"/>
      <c r="AB7" s="201" t="s">
        <v>162</v>
      </c>
      <c r="AC7" s="199"/>
      <c r="AD7" s="200">
        <v>550</v>
      </c>
      <c r="AE7" s="199"/>
      <c r="AF7" s="198">
        <v>0.43</v>
      </c>
      <c r="AG7" s="199"/>
      <c r="AH7" s="201">
        <v>894</v>
      </c>
      <c r="AI7" s="199"/>
      <c r="AJ7" s="200">
        <v>74</v>
      </c>
      <c r="AK7" s="199"/>
      <c r="AL7" s="198">
        <v>0.01</v>
      </c>
      <c r="AM7" s="42"/>
      <c r="AN7" s="201">
        <v>770</v>
      </c>
      <c r="AO7" s="199"/>
      <c r="AP7" s="200">
        <v>841</v>
      </c>
      <c r="AQ7" s="199"/>
      <c r="AR7" s="198">
        <v>0.21</v>
      </c>
      <c r="AS7" s="199"/>
      <c r="AT7" s="201">
        <v>600</v>
      </c>
      <c r="AU7" s="199"/>
      <c r="AV7" s="200">
        <v>400</v>
      </c>
      <c r="AW7" s="199"/>
      <c r="AX7" s="198">
        <v>0.17</v>
      </c>
      <c r="AY7" s="199"/>
      <c r="AZ7" s="201">
        <v>600</v>
      </c>
      <c r="BA7" s="199"/>
      <c r="BB7" s="200">
        <v>638</v>
      </c>
      <c r="BC7" s="199"/>
      <c r="BD7" s="198">
        <v>0.19</v>
      </c>
      <c r="BE7" s="199"/>
      <c r="BF7" s="201">
        <v>903</v>
      </c>
      <c r="BG7" s="199"/>
      <c r="BH7" s="200">
        <v>944</v>
      </c>
      <c r="BI7" s="199"/>
      <c r="BJ7" s="198">
        <v>0.2</v>
      </c>
      <c r="BK7" s="199"/>
      <c r="BL7" s="201">
        <v>829</v>
      </c>
      <c r="BM7" s="199">
        <v>872</v>
      </c>
      <c r="BN7" s="200">
        <v>872</v>
      </c>
      <c r="BO7" s="199"/>
      <c r="BP7" s="198">
        <v>0.2</v>
      </c>
    </row>
    <row r="8" spans="2:68" s="439" customFormat="1" ht="9.9499999999999993" customHeight="1">
      <c r="B8" s="430" t="s">
        <v>594</v>
      </c>
      <c r="C8" s="164"/>
      <c r="D8" s="440">
        <v>9</v>
      </c>
      <c r="E8" s="161"/>
      <c r="F8" s="441">
        <v>10</v>
      </c>
      <c r="G8" s="159"/>
      <c r="H8" s="442">
        <v>0</v>
      </c>
      <c r="I8" s="159"/>
      <c r="J8" s="440">
        <v>15</v>
      </c>
      <c r="K8" s="159"/>
      <c r="L8" s="441">
        <v>189</v>
      </c>
      <c r="M8" s="159"/>
      <c r="N8" s="442">
        <v>0.06</v>
      </c>
      <c r="O8" s="164"/>
      <c r="P8" s="440" t="s">
        <v>162</v>
      </c>
      <c r="Q8" s="161"/>
      <c r="R8" s="441">
        <v>8</v>
      </c>
      <c r="S8" s="159"/>
      <c r="T8" s="442">
        <v>0</v>
      </c>
      <c r="U8" s="159"/>
      <c r="V8" s="440" t="s">
        <v>162</v>
      </c>
      <c r="W8" s="159"/>
      <c r="X8" s="441">
        <v>686</v>
      </c>
      <c r="Y8" s="159"/>
      <c r="Z8" s="442">
        <v>0.26</v>
      </c>
      <c r="AA8" s="159"/>
      <c r="AB8" s="440" t="s">
        <v>162</v>
      </c>
      <c r="AC8" s="161"/>
      <c r="AD8" s="441">
        <v>8</v>
      </c>
      <c r="AE8" s="159"/>
      <c r="AF8" s="442">
        <v>0.01</v>
      </c>
      <c r="AG8" s="159"/>
      <c r="AH8" s="440">
        <v>536</v>
      </c>
      <c r="AI8" s="159"/>
      <c r="AJ8" s="441">
        <v>107</v>
      </c>
      <c r="AK8" s="159"/>
      <c r="AL8" s="442">
        <v>0.01</v>
      </c>
      <c r="AM8" s="164"/>
      <c r="AN8" s="440">
        <v>87</v>
      </c>
      <c r="AO8" s="161"/>
      <c r="AP8" s="441">
        <v>81</v>
      </c>
      <c r="AQ8" s="159"/>
      <c r="AR8" s="442">
        <v>0.02</v>
      </c>
      <c r="AS8" s="159"/>
      <c r="AT8" s="440">
        <v>52</v>
      </c>
      <c r="AU8" s="159"/>
      <c r="AV8" s="441">
        <v>10</v>
      </c>
      <c r="AW8" s="159"/>
      <c r="AX8" s="442">
        <v>0</v>
      </c>
      <c r="AY8" s="159"/>
      <c r="AZ8" s="440">
        <v>412</v>
      </c>
      <c r="BA8" s="161"/>
      <c r="BB8" s="441">
        <v>479</v>
      </c>
      <c r="BC8" s="159"/>
      <c r="BD8" s="442">
        <v>0.14000000000000001</v>
      </c>
      <c r="BE8" s="159"/>
      <c r="BF8" s="440">
        <v>82</v>
      </c>
      <c r="BG8" s="159"/>
      <c r="BH8" s="441">
        <v>103</v>
      </c>
      <c r="BI8" s="159"/>
      <c r="BJ8" s="442">
        <v>0.02</v>
      </c>
      <c r="BK8" s="159"/>
      <c r="BL8" s="440">
        <v>58</v>
      </c>
      <c r="BM8" s="161"/>
      <c r="BN8" s="441">
        <v>62</v>
      </c>
      <c r="BO8" s="159"/>
      <c r="BP8" s="442">
        <v>0.01</v>
      </c>
    </row>
    <row r="9" spans="2:68" s="439" customFormat="1" ht="9.9499999999999993" customHeight="1">
      <c r="B9" s="431" t="s">
        <v>595</v>
      </c>
      <c r="C9" s="164"/>
      <c r="D9" s="432" t="s">
        <v>162</v>
      </c>
      <c r="E9" s="433"/>
      <c r="F9" s="437">
        <v>0</v>
      </c>
      <c r="G9" s="433"/>
      <c r="H9" s="442">
        <v>0</v>
      </c>
      <c r="I9" s="433"/>
      <c r="J9" s="432" t="s">
        <v>162</v>
      </c>
      <c r="K9" s="433"/>
      <c r="L9" s="437">
        <v>0</v>
      </c>
      <c r="M9" s="163"/>
      <c r="N9" s="442">
        <v>0</v>
      </c>
      <c r="O9" s="164"/>
      <c r="P9" s="432" t="s">
        <v>162</v>
      </c>
      <c r="Q9" s="433"/>
      <c r="R9" s="437">
        <v>0</v>
      </c>
      <c r="S9" s="433"/>
      <c r="T9" s="443">
        <v>0</v>
      </c>
      <c r="U9" s="433"/>
      <c r="V9" s="432" t="s">
        <v>162</v>
      </c>
      <c r="W9" s="433"/>
      <c r="X9" s="437">
        <v>400</v>
      </c>
      <c r="Y9" s="163"/>
      <c r="Z9" s="443">
        <v>0.15</v>
      </c>
      <c r="AA9" s="163"/>
      <c r="AB9" s="432" t="s">
        <v>162</v>
      </c>
      <c r="AC9" s="433"/>
      <c r="AD9" s="437">
        <v>0</v>
      </c>
      <c r="AE9" s="433"/>
      <c r="AF9" s="443">
        <v>0</v>
      </c>
      <c r="AG9" s="433"/>
      <c r="AH9" s="432" t="s">
        <v>162</v>
      </c>
      <c r="AI9" s="433"/>
      <c r="AJ9" s="437">
        <v>0</v>
      </c>
      <c r="AK9" s="163"/>
      <c r="AL9" s="443">
        <v>0</v>
      </c>
      <c r="AM9" s="164"/>
      <c r="AN9" s="432" t="s">
        <v>162</v>
      </c>
      <c r="AO9" s="433"/>
      <c r="AP9" s="437">
        <v>0</v>
      </c>
      <c r="AQ9" s="433"/>
      <c r="AR9" s="443">
        <v>0</v>
      </c>
      <c r="AS9" s="433"/>
      <c r="AT9" s="432" t="s">
        <v>162</v>
      </c>
      <c r="AU9" s="433"/>
      <c r="AV9" s="437">
        <v>0</v>
      </c>
      <c r="AW9" s="163"/>
      <c r="AX9" s="443">
        <v>0</v>
      </c>
      <c r="AY9" s="163"/>
      <c r="AZ9" s="432" t="s">
        <v>162</v>
      </c>
      <c r="BA9" s="433"/>
      <c r="BB9" s="437">
        <v>0</v>
      </c>
      <c r="BC9" s="433"/>
      <c r="BD9" s="443">
        <v>0</v>
      </c>
      <c r="BE9" s="433"/>
      <c r="BF9" s="432" t="s">
        <v>162</v>
      </c>
      <c r="BG9" s="433"/>
      <c r="BH9" s="437">
        <v>0</v>
      </c>
      <c r="BI9" s="163"/>
      <c r="BJ9" s="443">
        <v>0</v>
      </c>
      <c r="BK9" s="163"/>
      <c r="BL9" s="432">
        <v>392</v>
      </c>
      <c r="BM9" s="433"/>
      <c r="BN9" s="437">
        <v>392</v>
      </c>
      <c r="BO9" s="433"/>
      <c r="BP9" s="443">
        <v>0.09</v>
      </c>
    </row>
    <row r="10" spans="2:68" ht="9.9499999999999993" customHeight="1" thickBot="1">
      <c r="B10" s="167" t="s">
        <v>596</v>
      </c>
      <c r="C10" s="164"/>
      <c r="D10" s="162">
        <v>2806</v>
      </c>
      <c r="E10" s="161"/>
      <c r="F10" s="166">
        <v>2765</v>
      </c>
      <c r="G10" s="159"/>
      <c r="H10" s="174">
        <v>0.34</v>
      </c>
      <c r="I10" s="159"/>
      <c r="J10" s="162">
        <v>883</v>
      </c>
      <c r="K10" s="159"/>
      <c r="L10" s="166">
        <v>868</v>
      </c>
      <c r="M10" s="159"/>
      <c r="N10" s="174">
        <v>0.28000000000000003</v>
      </c>
      <c r="O10" s="164"/>
      <c r="P10" s="162" t="s">
        <v>162</v>
      </c>
      <c r="Q10" s="161"/>
      <c r="R10" s="160">
        <v>288</v>
      </c>
      <c r="S10" s="159"/>
      <c r="T10" s="173">
        <v>0.12</v>
      </c>
      <c r="U10" s="159"/>
      <c r="V10" s="162" t="s">
        <v>162</v>
      </c>
      <c r="W10" s="159"/>
      <c r="X10" s="160">
        <v>855</v>
      </c>
      <c r="Y10" s="159"/>
      <c r="Z10" s="173">
        <v>0.33</v>
      </c>
      <c r="AA10" s="159"/>
      <c r="AB10" s="162" t="s">
        <v>162</v>
      </c>
      <c r="AC10" s="161"/>
      <c r="AD10" s="160">
        <v>734</v>
      </c>
      <c r="AE10" s="159"/>
      <c r="AF10" s="173">
        <v>0.56000000000000005</v>
      </c>
      <c r="AG10" s="159"/>
      <c r="AH10" s="162">
        <v>1282</v>
      </c>
      <c r="AI10" s="159"/>
      <c r="AJ10" s="160">
        <v>0</v>
      </c>
      <c r="AK10" s="159"/>
      <c r="AL10" s="173">
        <v>0</v>
      </c>
      <c r="AM10" s="164"/>
      <c r="AN10" s="162">
        <v>1109</v>
      </c>
      <c r="AO10" s="161"/>
      <c r="AP10" s="160">
        <v>1116</v>
      </c>
      <c r="AQ10" s="159"/>
      <c r="AR10" s="173">
        <v>0.28000000000000003</v>
      </c>
      <c r="AS10" s="159"/>
      <c r="AT10" s="162">
        <v>864</v>
      </c>
      <c r="AU10" s="159"/>
      <c r="AV10" s="160">
        <v>538</v>
      </c>
      <c r="AW10" s="159"/>
      <c r="AX10" s="173">
        <v>0.24</v>
      </c>
      <c r="AY10" s="159"/>
      <c r="AZ10" s="162">
        <v>856</v>
      </c>
      <c r="BA10" s="161"/>
      <c r="BB10" s="160">
        <v>894</v>
      </c>
      <c r="BC10" s="159"/>
      <c r="BD10" s="173">
        <v>0.26</v>
      </c>
      <c r="BE10" s="159"/>
      <c r="BF10" s="162">
        <v>1317</v>
      </c>
      <c r="BG10" s="159"/>
      <c r="BH10" s="160">
        <v>1382</v>
      </c>
      <c r="BI10" s="159"/>
      <c r="BJ10" s="173">
        <v>0.3</v>
      </c>
      <c r="BK10" s="159"/>
      <c r="BL10" s="162">
        <v>1168</v>
      </c>
      <c r="BM10" s="161"/>
      <c r="BN10" s="160">
        <v>1088</v>
      </c>
      <c r="BO10" s="159"/>
      <c r="BP10" s="173">
        <v>0.26</v>
      </c>
    </row>
    <row r="11" spans="2:68" ht="9.9499999999999993" customHeight="1">
      <c r="B11" s="172" t="s">
        <v>597</v>
      </c>
      <c r="C11" s="171"/>
      <c r="D11" s="170">
        <v>2806</v>
      </c>
      <c r="E11" s="28"/>
      <c r="F11" s="190" t="s">
        <v>162</v>
      </c>
      <c r="G11" s="101"/>
      <c r="H11" s="192"/>
      <c r="I11" s="101"/>
      <c r="J11" s="170">
        <v>883</v>
      </c>
      <c r="K11" s="101"/>
      <c r="L11" s="190" t="s">
        <v>162</v>
      </c>
      <c r="M11" s="100"/>
      <c r="N11" s="192"/>
      <c r="O11" s="171"/>
      <c r="P11" s="170" t="s">
        <v>162</v>
      </c>
      <c r="Q11" s="28"/>
      <c r="R11" s="190" t="s">
        <v>162</v>
      </c>
      <c r="S11" s="101"/>
      <c r="T11" s="168"/>
      <c r="U11" s="101"/>
      <c r="V11" s="170" t="s">
        <v>162</v>
      </c>
      <c r="W11" s="101"/>
      <c r="X11" s="190" t="s">
        <v>162</v>
      </c>
      <c r="Y11" s="100"/>
      <c r="Z11" s="168"/>
      <c r="AA11" s="100"/>
      <c r="AB11" s="170" t="s">
        <v>162</v>
      </c>
      <c r="AC11" s="28"/>
      <c r="AD11" s="190" t="s">
        <v>162</v>
      </c>
      <c r="AE11" s="101"/>
      <c r="AF11" s="168"/>
      <c r="AG11" s="101"/>
      <c r="AH11" s="170">
        <v>1282</v>
      </c>
      <c r="AI11" s="101"/>
      <c r="AJ11" s="190"/>
      <c r="AK11" s="100"/>
      <c r="AL11" s="168"/>
      <c r="AM11" s="171"/>
      <c r="AN11" s="170">
        <v>1109</v>
      </c>
      <c r="AO11" s="28"/>
      <c r="AP11" s="190" t="s">
        <v>598</v>
      </c>
      <c r="AQ11" s="101"/>
      <c r="AR11" s="168"/>
      <c r="AS11" s="101"/>
      <c r="AT11" s="170">
        <v>864</v>
      </c>
      <c r="AU11" s="101"/>
      <c r="AV11" s="190" t="s">
        <v>598</v>
      </c>
      <c r="AW11" s="100"/>
      <c r="AX11" s="168"/>
      <c r="AY11" s="100"/>
      <c r="AZ11" s="170">
        <v>856</v>
      </c>
      <c r="BA11" s="28"/>
      <c r="BB11" s="190" t="s">
        <v>598</v>
      </c>
      <c r="BC11" s="101"/>
      <c r="BD11" s="168"/>
      <c r="BE11" s="101"/>
      <c r="BF11" s="170">
        <v>1317</v>
      </c>
      <c r="BG11" s="101"/>
      <c r="BH11" s="190" t="s">
        <v>598</v>
      </c>
      <c r="BI11" s="100"/>
      <c r="BJ11" s="168"/>
      <c r="BK11" s="100"/>
      <c r="BL11" s="170">
        <v>1168</v>
      </c>
      <c r="BM11" s="28"/>
      <c r="BN11" s="190" t="s">
        <v>598</v>
      </c>
      <c r="BO11" s="101"/>
      <c r="BP11" s="168"/>
    </row>
    <row r="12" spans="2:68" ht="9.9499999999999993" customHeight="1">
      <c r="B12" s="180" t="s">
        <v>599</v>
      </c>
      <c r="C12" s="171"/>
      <c r="D12" s="176" t="s">
        <v>162</v>
      </c>
      <c r="E12" s="101"/>
      <c r="F12" s="57">
        <v>2765</v>
      </c>
      <c r="G12" s="102"/>
      <c r="H12" s="183"/>
      <c r="I12" s="102"/>
      <c r="J12" s="176" t="s">
        <v>162</v>
      </c>
      <c r="K12" s="102"/>
      <c r="L12" s="57">
        <v>868</v>
      </c>
      <c r="M12" s="102"/>
      <c r="N12" s="183"/>
      <c r="O12" s="171"/>
      <c r="P12" s="176" t="s">
        <v>162</v>
      </c>
      <c r="Q12" s="101"/>
      <c r="R12" s="57">
        <v>288</v>
      </c>
      <c r="S12" s="102"/>
      <c r="T12" s="181"/>
      <c r="U12" s="102"/>
      <c r="V12" s="176" t="s">
        <v>162</v>
      </c>
      <c r="W12" s="102"/>
      <c r="X12" s="57">
        <v>855</v>
      </c>
      <c r="Y12" s="102"/>
      <c r="Z12" s="181"/>
      <c r="AA12" s="100"/>
      <c r="AB12" s="176" t="s">
        <v>162</v>
      </c>
      <c r="AC12" s="101"/>
      <c r="AD12" s="57">
        <v>734</v>
      </c>
      <c r="AE12" s="102"/>
      <c r="AF12" s="181"/>
      <c r="AG12" s="102"/>
      <c r="AH12" s="176" t="s">
        <v>162</v>
      </c>
      <c r="AI12" s="102"/>
      <c r="AJ12" s="57">
        <v>0</v>
      </c>
      <c r="AK12" s="102"/>
      <c r="AL12" s="181"/>
      <c r="AM12" s="171"/>
      <c r="AN12" s="176" t="s">
        <v>162</v>
      </c>
      <c r="AO12" s="101"/>
      <c r="AP12" s="57">
        <v>1116</v>
      </c>
      <c r="AQ12" s="102"/>
      <c r="AR12" s="181"/>
      <c r="AS12" s="102"/>
      <c r="AT12" s="176" t="s">
        <v>162</v>
      </c>
      <c r="AU12" s="102"/>
      <c r="AV12" s="57">
        <v>538</v>
      </c>
      <c r="AW12" s="102"/>
      <c r="AX12" s="181"/>
      <c r="AY12" s="100"/>
      <c r="AZ12" s="176" t="s">
        <v>162</v>
      </c>
      <c r="BA12" s="101"/>
      <c r="BB12" s="57">
        <v>894</v>
      </c>
      <c r="BC12" s="102"/>
      <c r="BD12" s="181"/>
      <c r="BE12" s="102"/>
      <c r="BF12" s="176" t="s">
        <v>162</v>
      </c>
      <c r="BG12" s="102"/>
      <c r="BH12" s="57">
        <v>1382</v>
      </c>
      <c r="BI12" s="102"/>
      <c r="BJ12" s="181"/>
      <c r="BK12" s="100"/>
      <c r="BL12" s="176" t="s">
        <v>162</v>
      </c>
      <c r="BM12" s="101"/>
      <c r="BN12" s="57">
        <v>1088</v>
      </c>
      <c r="BO12" s="102"/>
      <c r="BP12" s="181"/>
    </row>
    <row r="13" spans="2:68" ht="9.9499999999999993" customHeight="1" thickBot="1">
      <c r="B13" s="167" t="s">
        <v>600</v>
      </c>
      <c r="C13" s="164"/>
      <c r="D13" s="162">
        <v>2175</v>
      </c>
      <c r="E13" s="161"/>
      <c r="F13" s="166">
        <v>3864</v>
      </c>
      <c r="G13" s="159"/>
      <c r="H13" s="174">
        <v>0.47</v>
      </c>
      <c r="I13" s="159"/>
      <c r="J13" s="162">
        <v>584</v>
      </c>
      <c r="K13" s="159"/>
      <c r="L13" s="282">
        <v>1375</v>
      </c>
      <c r="M13" s="159"/>
      <c r="N13" s="196">
        <v>0.45</v>
      </c>
      <c r="O13" s="164"/>
      <c r="P13" s="162" t="s">
        <v>162</v>
      </c>
      <c r="Q13" s="161"/>
      <c r="R13" s="160">
        <v>0</v>
      </c>
      <c r="S13" s="159"/>
      <c r="T13" s="173">
        <v>0</v>
      </c>
      <c r="U13" s="159"/>
      <c r="V13" s="162" t="s">
        <v>162</v>
      </c>
      <c r="W13" s="159"/>
      <c r="X13" s="282">
        <v>0</v>
      </c>
      <c r="Y13" s="159"/>
      <c r="Z13" s="173">
        <v>0</v>
      </c>
      <c r="AA13" s="159"/>
      <c r="AB13" s="162" t="s">
        <v>162</v>
      </c>
      <c r="AC13" s="161"/>
      <c r="AD13" s="160">
        <v>0</v>
      </c>
      <c r="AE13" s="159"/>
      <c r="AF13" s="173">
        <v>0</v>
      </c>
      <c r="AG13" s="159"/>
      <c r="AH13" s="162">
        <v>1142</v>
      </c>
      <c r="AI13" s="159"/>
      <c r="AJ13" s="282">
        <v>2315</v>
      </c>
      <c r="AK13" s="159"/>
      <c r="AL13" s="173">
        <v>0.25</v>
      </c>
      <c r="AM13" s="164"/>
      <c r="AN13" s="162">
        <v>960</v>
      </c>
      <c r="AO13" s="161"/>
      <c r="AP13" s="160">
        <v>1923</v>
      </c>
      <c r="AQ13" s="159"/>
      <c r="AR13" s="173">
        <v>0.49</v>
      </c>
      <c r="AS13" s="159"/>
      <c r="AT13" s="162">
        <v>584</v>
      </c>
      <c r="AU13" s="159"/>
      <c r="AV13" s="282">
        <v>1375</v>
      </c>
      <c r="AW13" s="159"/>
      <c r="AX13" s="173">
        <v>0.59</v>
      </c>
      <c r="AY13" s="159"/>
      <c r="AZ13" s="162">
        <v>584</v>
      </c>
      <c r="BA13" s="161"/>
      <c r="BB13" s="160">
        <v>1375</v>
      </c>
      <c r="BC13" s="159"/>
      <c r="BD13" s="173">
        <v>0.41</v>
      </c>
      <c r="BE13" s="159"/>
      <c r="BF13" s="162">
        <v>1127</v>
      </c>
      <c r="BG13" s="159"/>
      <c r="BH13" s="282">
        <v>2256</v>
      </c>
      <c r="BI13" s="159"/>
      <c r="BJ13" s="173">
        <v>0.48</v>
      </c>
      <c r="BK13" s="159"/>
      <c r="BL13" s="162">
        <v>860</v>
      </c>
      <c r="BM13" s="161"/>
      <c r="BN13" s="160">
        <v>1844</v>
      </c>
      <c r="BO13" s="159"/>
      <c r="BP13" s="173">
        <v>0.43</v>
      </c>
    </row>
    <row r="14" spans="2:68" ht="9.9499999999999993" customHeight="1">
      <c r="B14" s="172" t="s">
        <v>601</v>
      </c>
      <c r="C14" s="171"/>
      <c r="D14" s="194"/>
      <c r="E14" s="179"/>
      <c r="F14" s="193"/>
      <c r="G14" s="179"/>
      <c r="H14" s="192"/>
      <c r="I14" s="179"/>
      <c r="J14" s="194"/>
      <c r="K14" s="179"/>
      <c r="L14" s="193"/>
      <c r="M14" s="177"/>
      <c r="N14" s="192"/>
      <c r="O14" s="171"/>
      <c r="P14" s="191" t="s">
        <v>162</v>
      </c>
      <c r="Q14" s="175"/>
      <c r="R14" s="190" t="s">
        <v>162</v>
      </c>
      <c r="S14" s="175"/>
      <c r="T14" s="168"/>
      <c r="U14" s="175"/>
      <c r="V14" s="191" t="s">
        <v>162</v>
      </c>
      <c r="W14" s="175"/>
      <c r="X14" s="190" t="s">
        <v>162</v>
      </c>
      <c r="Y14" s="100"/>
      <c r="Z14" s="168"/>
      <c r="AA14" s="100"/>
      <c r="AB14" s="191" t="s">
        <v>162</v>
      </c>
      <c r="AC14" s="175"/>
      <c r="AD14" s="190" t="s">
        <v>162</v>
      </c>
      <c r="AE14" s="175"/>
      <c r="AF14" s="168"/>
      <c r="AG14" s="175"/>
      <c r="AH14" s="191" t="s">
        <v>162</v>
      </c>
      <c r="AI14" s="175"/>
      <c r="AJ14" s="190"/>
      <c r="AK14" s="100"/>
      <c r="AL14" s="168"/>
      <c r="AM14" s="171"/>
      <c r="AN14" s="191"/>
      <c r="AO14" s="175"/>
      <c r="AP14" s="190"/>
      <c r="AQ14" s="175"/>
      <c r="AR14" s="168"/>
      <c r="AS14" s="175"/>
      <c r="AT14" s="191"/>
      <c r="AU14" s="175"/>
      <c r="AV14" s="190"/>
      <c r="AW14" s="100"/>
      <c r="AX14" s="168"/>
      <c r="AY14" s="100"/>
      <c r="AZ14" s="176"/>
      <c r="BA14" s="175"/>
      <c r="BB14" s="190"/>
      <c r="BC14" s="175"/>
      <c r="BD14" s="168"/>
      <c r="BE14" s="175"/>
      <c r="BF14" s="191"/>
      <c r="BG14" s="175"/>
      <c r="BH14" s="190"/>
      <c r="BI14" s="100"/>
      <c r="BJ14" s="168"/>
      <c r="BK14" s="100"/>
      <c r="BL14" s="176"/>
      <c r="BM14" s="175"/>
      <c r="BN14" s="190"/>
      <c r="BO14" s="175"/>
      <c r="BP14" s="168"/>
    </row>
    <row r="15" spans="2:68" ht="9.9499999999999993" customHeight="1">
      <c r="B15" s="184" t="s">
        <v>602</v>
      </c>
      <c r="C15" s="182"/>
      <c r="D15" s="185">
        <v>0</v>
      </c>
      <c r="E15" s="28"/>
      <c r="F15" s="100" t="s">
        <v>162</v>
      </c>
      <c r="G15" s="101"/>
      <c r="H15" s="189"/>
      <c r="I15" s="101"/>
      <c r="J15" s="188" t="s">
        <v>162</v>
      </c>
      <c r="K15" s="101"/>
      <c r="L15" s="100" t="s">
        <v>162</v>
      </c>
      <c r="M15" s="100"/>
      <c r="N15" s="189"/>
      <c r="O15" s="182"/>
      <c r="P15" s="185" t="s">
        <v>162</v>
      </c>
      <c r="Q15" s="28"/>
      <c r="R15" s="100" t="s">
        <v>162</v>
      </c>
      <c r="S15" s="101"/>
      <c r="T15" s="187"/>
      <c r="U15" s="101"/>
      <c r="V15" s="188" t="s">
        <v>162</v>
      </c>
      <c r="W15" s="101"/>
      <c r="X15" s="100" t="s">
        <v>162</v>
      </c>
      <c r="Y15" s="100"/>
      <c r="Z15" s="187"/>
      <c r="AA15" s="100"/>
      <c r="AB15" s="185" t="s">
        <v>162</v>
      </c>
      <c r="AC15" s="28"/>
      <c r="AD15" s="100" t="s">
        <v>162</v>
      </c>
      <c r="AE15" s="101"/>
      <c r="AF15" s="187"/>
      <c r="AG15" s="101"/>
      <c r="AH15" s="188">
        <v>0</v>
      </c>
      <c r="AI15" s="101"/>
      <c r="AJ15" s="100"/>
      <c r="AK15" s="100"/>
      <c r="AL15" s="187"/>
      <c r="AM15" s="182"/>
      <c r="AN15" s="185">
        <v>0</v>
      </c>
      <c r="AO15" s="28"/>
      <c r="AP15" s="100" t="s">
        <v>162</v>
      </c>
      <c r="AQ15" s="101"/>
      <c r="AR15" s="187"/>
      <c r="AS15" s="101"/>
      <c r="AT15" s="188">
        <v>0</v>
      </c>
      <c r="AU15" s="101"/>
      <c r="AV15" s="100" t="s">
        <v>162</v>
      </c>
      <c r="AW15" s="100"/>
      <c r="AX15" s="187"/>
      <c r="AY15" s="100"/>
      <c r="AZ15" s="185" t="s">
        <v>162</v>
      </c>
      <c r="BA15" s="28"/>
      <c r="BB15" s="100" t="s">
        <v>162</v>
      </c>
      <c r="BC15" s="101"/>
      <c r="BD15" s="187"/>
      <c r="BE15" s="101"/>
      <c r="BF15" s="188" t="s">
        <v>162</v>
      </c>
      <c r="BG15" s="101"/>
      <c r="BH15" s="100" t="s">
        <v>162</v>
      </c>
      <c r="BI15" s="100"/>
      <c r="BJ15" s="187"/>
      <c r="BK15" s="100"/>
      <c r="BL15" s="185">
        <v>0</v>
      </c>
      <c r="BM15" s="28"/>
      <c r="BN15" s="100" t="s">
        <v>162</v>
      </c>
      <c r="BO15" s="101"/>
      <c r="BP15" s="187"/>
    </row>
    <row r="16" spans="2:68" ht="9.9499999999999993" customHeight="1">
      <c r="B16" s="171" t="s">
        <v>603</v>
      </c>
      <c r="C16" s="171"/>
      <c r="D16" s="186"/>
      <c r="E16" s="28"/>
      <c r="F16" s="178"/>
      <c r="G16" s="101"/>
      <c r="H16" s="183"/>
      <c r="I16" s="101"/>
      <c r="J16" s="176"/>
      <c r="K16" s="101"/>
      <c r="L16" s="178"/>
      <c r="M16" s="100"/>
      <c r="N16" s="183"/>
      <c r="O16" s="171"/>
      <c r="P16" s="186" t="s">
        <v>162</v>
      </c>
      <c r="Q16" s="28"/>
      <c r="R16" s="104" t="s">
        <v>162</v>
      </c>
      <c r="S16" s="101"/>
      <c r="T16" s="181"/>
      <c r="U16" s="101"/>
      <c r="V16" s="176" t="s">
        <v>162</v>
      </c>
      <c r="W16" s="101"/>
      <c r="X16" s="104" t="s">
        <v>162</v>
      </c>
      <c r="Y16" s="100"/>
      <c r="Z16" s="181"/>
      <c r="AA16" s="100"/>
      <c r="AB16" s="186" t="s">
        <v>162</v>
      </c>
      <c r="AC16" s="28"/>
      <c r="AD16" s="104" t="s">
        <v>162</v>
      </c>
      <c r="AE16" s="101"/>
      <c r="AF16" s="181"/>
      <c r="AG16" s="101"/>
      <c r="AH16" s="176" t="s">
        <v>162</v>
      </c>
      <c r="AI16" s="101"/>
      <c r="AJ16" s="104"/>
      <c r="AK16" s="100"/>
      <c r="AL16" s="181"/>
      <c r="AM16" s="171"/>
      <c r="AN16" s="186"/>
      <c r="AO16" s="28"/>
      <c r="AP16" s="104"/>
      <c r="AQ16" s="101"/>
      <c r="AR16" s="181"/>
      <c r="AS16" s="101"/>
      <c r="AT16" s="176"/>
      <c r="AU16" s="101"/>
      <c r="AV16" s="104"/>
      <c r="AW16" s="100"/>
      <c r="AX16" s="181"/>
      <c r="AY16" s="100"/>
      <c r="AZ16" s="186"/>
      <c r="BA16" s="28"/>
      <c r="BB16" s="104"/>
      <c r="BC16" s="101"/>
      <c r="BD16" s="181"/>
      <c r="BE16" s="101"/>
      <c r="BF16" s="176"/>
      <c r="BG16" s="101"/>
      <c r="BH16" s="104"/>
      <c r="BI16" s="100"/>
      <c r="BJ16" s="181"/>
      <c r="BK16" s="100"/>
      <c r="BL16" s="186"/>
      <c r="BM16" s="28"/>
      <c r="BN16" s="104"/>
      <c r="BO16" s="101"/>
      <c r="BP16" s="181"/>
    </row>
    <row r="17" spans="2:68" ht="9.9499999999999993" customHeight="1">
      <c r="B17" s="184" t="s">
        <v>604</v>
      </c>
      <c r="C17" s="182"/>
      <c r="D17" s="185">
        <v>2175</v>
      </c>
      <c r="E17" s="28"/>
      <c r="F17" s="104" t="s">
        <v>162</v>
      </c>
      <c r="G17" s="101"/>
      <c r="H17" s="183"/>
      <c r="I17" s="101"/>
      <c r="J17" s="176" t="s">
        <v>162</v>
      </c>
      <c r="K17" s="101"/>
      <c r="L17" s="104" t="s">
        <v>162</v>
      </c>
      <c r="M17" s="100"/>
      <c r="N17" s="183"/>
      <c r="O17" s="182"/>
      <c r="P17" s="185" t="s">
        <v>162</v>
      </c>
      <c r="Q17" s="28"/>
      <c r="R17" s="104" t="s">
        <v>162</v>
      </c>
      <c r="S17" s="101"/>
      <c r="T17" s="181"/>
      <c r="U17" s="101"/>
      <c r="V17" s="176" t="s">
        <v>162</v>
      </c>
      <c r="W17" s="101"/>
      <c r="X17" s="104" t="s">
        <v>162</v>
      </c>
      <c r="Y17" s="100"/>
      <c r="Z17" s="181"/>
      <c r="AA17" s="100"/>
      <c r="AB17" s="185" t="s">
        <v>162</v>
      </c>
      <c r="AC17" s="28"/>
      <c r="AD17" s="104" t="s">
        <v>162</v>
      </c>
      <c r="AE17" s="101"/>
      <c r="AF17" s="181"/>
      <c r="AG17" s="101"/>
      <c r="AH17" s="176">
        <v>1142</v>
      </c>
      <c r="AI17" s="101"/>
      <c r="AJ17" s="104"/>
      <c r="AK17" s="100"/>
      <c r="AL17" s="181"/>
      <c r="AM17" s="182"/>
      <c r="AN17" s="185">
        <v>960</v>
      </c>
      <c r="AO17" s="28"/>
      <c r="AP17" s="104" t="s">
        <v>162</v>
      </c>
      <c r="AQ17" s="101"/>
      <c r="AR17" s="181"/>
      <c r="AS17" s="101"/>
      <c r="AT17" s="176">
        <v>584</v>
      </c>
      <c r="AU17" s="101"/>
      <c r="AV17" s="104" t="s">
        <v>162</v>
      </c>
      <c r="AW17" s="100"/>
      <c r="AX17" s="181"/>
      <c r="AY17" s="100"/>
      <c r="AZ17" s="185">
        <v>584</v>
      </c>
      <c r="BA17" s="28"/>
      <c r="BB17" s="104" t="s">
        <v>162</v>
      </c>
      <c r="BC17" s="101"/>
      <c r="BD17" s="181"/>
      <c r="BE17" s="101"/>
      <c r="BF17" s="176">
        <v>1127</v>
      </c>
      <c r="BG17" s="101"/>
      <c r="BH17" s="104" t="s">
        <v>162</v>
      </c>
      <c r="BI17" s="100"/>
      <c r="BJ17" s="181"/>
      <c r="BK17" s="100"/>
      <c r="BL17" s="185">
        <v>860</v>
      </c>
      <c r="BM17" s="28"/>
      <c r="BN17" s="104" t="s">
        <v>162</v>
      </c>
      <c r="BO17" s="101"/>
      <c r="BP17" s="181"/>
    </row>
    <row r="18" spans="2:68" ht="9.9499999999999993" customHeight="1">
      <c r="B18" s="184" t="s">
        <v>605</v>
      </c>
      <c r="C18" s="182"/>
      <c r="D18" s="176" t="s">
        <v>162</v>
      </c>
      <c r="E18" s="101"/>
      <c r="F18" s="57">
        <v>1605</v>
      </c>
      <c r="G18" s="102"/>
      <c r="H18" s="183"/>
      <c r="I18" s="102"/>
      <c r="J18" s="176" t="s">
        <v>162</v>
      </c>
      <c r="K18" s="102"/>
      <c r="L18" s="104">
        <v>625</v>
      </c>
      <c r="M18" s="102"/>
      <c r="N18" s="183"/>
      <c r="O18" s="182"/>
      <c r="P18" s="176" t="s">
        <v>162</v>
      </c>
      <c r="Q18" s="101"/>
      <c r="R18" s="104" t="s">
        <v>162</v>
      </c>
      <c r="S18" s="102"/>
      <c r="T18" s="181"/>
      <c r="U18" s="102"/>
      <c r="V18" s="176" t="s">
        <v>162</v>
      </c>
      <c r="W18" s="102"/>
      <c r="X18" s="104" t="s">
        <v>162</v>
      </c>
      <c r="Y18" s="102"/>
      <c r="Z18" s="181"/>
      <c r="AA18" s="100"/>
      <c r="AB18" s="176" t="s">
        <v>162</v>
      </c>
      <c r="AC18" s="101"/>
      <c r="AD18" s="104" t="s">
        <v>162</v>
      </c>
      <c r="AE18" s="102"/>
      <c r="AF18" s="181"/>
      <c r="AG18" s="102"/>
      <c r="AH18" s="176" t="s">
        <v>162</v>
      </c>
      <c r="AI18" s="102"/>
      <c r="AJ18" s="104">
        <v>1152</v>
      </c>
      <c r="AK18" s="102"/>
      <c r="AL18" s="181"/>
      <c r="AM18" s="182"/>
      <c r="AN18" s="176" t="s">
        <v>162</v>
      </c>
      <c r="AO18" s="101"/>
      <c r="AP18" s="104">
        <v>961</v>
      </c>
      <c r="AQ18" s="102"/>
      <c r="AR18" s="181"/>
      <c r="AS18" s="102"/>
      <c r="AT18" s="176" t="s">
        <v>162</v>
      </c>
      <c r="AU18" s="102"/>
      <c r="AV18" s="104">
        <v>625</v>
      </c>
      <c r="AW18" s="102"/>
      <c r="AX18" s="181"/>
      <c r="AY18" s="100"/>
      <c r="AZ18" s="176" t="s">
        <v>162</v>
      </c>
      <c r="BA18" s="101"/>
      <c r="BB18" s="104">
        <v>625</v>
      </c>
      <c r="BC18" s="102"/>
      <c r="BD18" s="181"/>
      <c r="BE18" s="102"/>
      <c r="BF18" s="176" t="s">
        <v>162</v>
      </c>
      <c r="BG18" s="102"/>
      <c r="BH18" s="104">
        <v>1128</v>
      </c>
      <c r="BI18" s="102"/>
      <c r="BJ18" s="181"/>
      <c r="BK18" s="100"/>
      <c r="BL18" s="176" t="s">
        <v>162</v>
      </c>
      <c r="BM18" s="101"/>
      <c r="BN18" s="104">
        <v>888</v>
      </c>
      <c r="BO18" s="102"/>
      <c r="BP18" s="181"/>
    </row>
    <row r="19" spans="2:68" ht="9.9499999999999993" customHeight="1">
      <c r="B19" s="180" t="s">
        <v>606</v>
      </c>
      <c r="C19" s="171"/>
      <c r="D19" s="176"/>
      <c r="E19" s="101"/>
      <c r="F19" s="178"/>
      <c r="G19" s="179"/>
      <c r="H19" s="183"/>
      <c r="I19" s="179"/>
      <c r="J19" s="176"/>
      <c r="K19" s="179"/>
      <c r="L19" s="178"/>
      <c r="M19" s="177"/>
      <c r="N19" s="183"/>
      <c r="O19" s="171"/>
      <c r="P19" s="176" t="s">
        <v>162</v>
      </c>
      <c r="Q19" s="101"/>
      <c r="R19" s="104" t="s">
        <v>162</v>
      </c>
      <c r="S19" s="175"/>
      <c r="T19" s="181"/>
      <c r="U19" s="175"/>
      <c r="V19" s="176" t="s">
        <v>162</v>
      </c>
      <c r="W19" s="175"/>
      <c r="X19" s="104" t="s">
        <v>162</v>
      </c>
      <c r="Y19" s="100"/>
      <c r="Z19" s="181"/>
      <c r="AA19" s="100"/>
      <c r="AB19" s="176" t="s">
        <v>162</v>
      </c>
      <c r="AC19" s="101"/>
      <c r="AD19" s="104" t="s">
        <v>162</v>
      </c>
      <c r="AE19" s="175"/>
      <c r="AF19" s="181"/>
      <c r="AG19" s="175"/>
      <c r="AH19" s="176" t="s">
        <v>162</v>
      </c>
      <c r="AI19" s="175"/>
      <c r="AJ19" s="104"/>
      <c r="AK19" s="100"/>
      <c r="AL19" s="181"/>
      <c r="AM19" s="171"/>
      <c r="AN19" s="176"/>
      <c r="AO19" s="101"/>
      <c r="AP19" s="104"/>
      <c r="AQ19" s="175"/>
      <c r="AR19" s="181"/>
      <c r="AS19" s="175"/>
      <c r="AT19" s="176"/>
      <c r="AU19" s="175"/>
      <c r="AV19" s="104"/>
      <c r="AW19" s="100"/>
      <c r="AX19" s="181"/>
      <c r="AY19" s="100"/>
      <c r="AZ19" s="176"/>
      <c r="BA19" s="101"/>
      <c r="BB19" s="104"/>
      <c r="BC19" s="175"/>
      <c r="BD19" s="181"/>
      <c r="BE19" s="175"/>
      <c r="BF19" s="176"/>
      <c r="BG19" s="175"/>
      <c r="BH19" s="104"/>
      <c r="BI19" s="100"/>
      <c r="BJ19" s="181"/>
      <c r="BK19" s="100"/>
      <c r="BL19" s="176"/>
      <c r="BM19" s="101"/>
      <c r="BN19" s="104"/>
      <c r="BO19" s="175"/>
      <c r="BP19" s="181"/>
    </row>
    <row r="20" spans="2:68" ht="9.9499999999999993" customHeight="1">
      <c r="B20" s="184" t="s">
        <v>607</v>
      </c>
      <c r="C20" s="182"/>
      <c r="D20" s="176" t="s">
        <v>162</v>
      </c>
      <c r="E20" s="101"/>
      <c r="F20" s="57">
        <v>2259</v>
      </c>
      <c r="G20" s="102"/>
      <c r="H20" s="183"/>
      <c r="I20" s="102"/>
      <c r="J20" s="176">
        <v>584</v>
      </c>
      <c r="K20" s="102"/>
      <c r="L20" s="104">
        <v>750</v>
      </c>
      <c r="M20" s="102"/>
      <c r="N20" s="183"/>
      <c r="O20" s="182"/>
      <c r="P20" s="176" t="s">
        <v>162</v>
      </c>
      <c r="Q20" s="101"/>
      <c r="R20" s="57" t="s">
        <v>162</v>
      </c>
      <c r="S20" s="102"/>
      <c r="T20" s="181"/>
      <c r="U20" s="102"/>
      <c r="V20" s="176" t="s">
        <v>162</v>
      </c>
      <c r="W20" s="102"/>
      <c r="X20" s="104" t="s">
        <v>162</v>
      </c>
      <c r="Y20" s="102"/>
      <c r="Z20" s="181"/>
      <c r="AA20" s="100"/>
      <c r="AB20" s="176" t="s">
        <v>162</v>
      </c>
      <c r="AC20" s="101"/>
      <c r="AD20" s="57" t="s">
        <v>162</v>
      </c>
      <c r="AE20" s="102"/>
      <c r="AF20" s="181"/>
      <c r="AG20" s="102"/>
      <c r="AH20" s="176" t="s">
        <v>162</v>
      </c>
      <c r="AI20" s="102"/>
      <c r="AJ20" s="104">
        <v>1163</v>
      </c>
      <c r="AK20" s="102"/>
      <c r="AL20" s="181"/>
      <c r="AM20" s="182"/>
      <c r="AN20" s="176" t="s">
        <v>162</v>
      </c>
      <c r="AO20" s="101"/>
      <c r="AP20" s="57">
        <v>963</v>
      </c>
      <c r="AQ20" s="102"/>
      <c r="AR20" s="181"/>
      <c r="AS20" s="102"/>
      <c r="AT20" s="176" t="s">
        <v>162</v>
      </c>
      <c r="AU20" s="102"/>
      <c r="AV20" s="104">
        <v>750</v>
      </c>
      <c r="AW20" s="102"/>
      <c r="AX20" s="181"/>
      <c r="AY20" s="100"/>
      <c r="AZ20" s="176" t="s">
        <v>162</v>
      </c>
      <c r="BA20" s="101"/>
      <c r="BB20" s="57">
        <v>750</v>
      </c>
      <c r="BC20" s="102"/>
      <c r="BD20" s="181"/>
      <c r="BE20" s="102"/>
      <c r="BF20" s="176" t="s">
        <v>162</v>
      </c>
      <c r="BG20" s="102">
        <v>1129</v>
      </c>
      <c r="BH20" s="104">
        <v>1129</v>
      </c>
      <c r="BI20" s="102"/>
      <c r="BJ20" s="181"/>
      <c r="BK20" s="100"/>
      <c r="BL20" s="176" t="s">
        <v>162</v>
      </c>
      <c r="BM20" s="101"/>
      <c r="BN20" s="57">
        <v>956</v>
      </c>
      <c r="BO20" s="102"/>
      <c r="BP20" s="181"/>
    </row>
    <row r="21" spans="2:68" s="439" customFormat="1" ht="9.9499999999999993" customHeight="1">
      <c r="B21" s="431" t="s">
        <v>608</v>
      </c>
      <c r="C21" s="164"/>
      <c r="D21" s="432" t="s">
        <v>162</v>
      </c>
      <c r="E21" s="433"/>
      <c r="F21" s="437">
        <v>0</v>
      </c>
      <c r="G21" s="434"/>
      <c r="H21" s="435">
        <v>0</v>
      </c>
      <c r="I21" s="434"/>
      <c r="J21" s="432"/>
      <c r="K21" s="434"/>
      <c r="L21" s="437">
        <v>0</v>
      </c>
      <c r="M21" s="436"/>
      <c r="N21" s="435">
        <v>0</v>
      </c>
      <c r="O21" s="164"/>
      <c r="P21" s="432" t="s">
        <v>162</v>
      </c>
      <c r="Q21" s="433"/>
      <c r="R21" s="437">
        <v>1900</v>
      </c>
      <c r="S21" s="438"/>
      <c r="T21" s="435">
        <v>0.79</v>
      </c>
      <c r="U21" s="438"/>
      <c r="V21" s="432" t="s">
        <v>162</v>
      </c>
      <c r="W21" s="438"/>
      <c r="X21" s="437">
        <v>0</v>
      </c>
      <c r="Y21" s="163"/>
      <c r="Z21" s="435">
        <v>0</v>
      </c>
      <c r="AA21" s="159"/>
      <c r="AB21" s="432" t="s">
        <v>162</v>
      </c>
      <c r="AC21" s="433"/>
      <c r="AD21" s="437">
        <v>0</v>
      </c>
      <c r="AE21" s="438"/>
      <c r="AF21" s="435">
        <v>0</v>
      </c>
      <c r="AG21" s="438"/>
      <c r="AH21" s="432" t="s">
        <v>162</v>
      </c>
      <c r="AI21" s="438"/>
      <c r="AJ21" s="437">
        <v>6781</v>
      </c>
      <c r="AK21" s="163"/>
      <c r="AL21" s="435">
        <v>0.73</v>
      </c>
      <c r="AM21" s="164"/>
      <c r="AN21" s="432" t="s">
        <v>162</v>
      </c>
      <c r="AO21" s="433"/>
      <c r="AP21" s="437">
        <v>0</v>
      </c>
      <c r="AQ21" s="438"/>
      <c r="AR21" s="435">
        <v>0</v>
      </c>
      <c r="AS21" s="438"/>
      <c r="AT21" s="432" t="s">
        <v>162</v>
      </c>
      <c r="AU21" s="438"/>
      <c r="AV21" s="437">
        <v>0</v>
      </c>
      <c r="AW21" s="163"/>
      <c r="AX21" s="435">
        <v>0</v>
      </c>
      <c r="AY21" s="159"/>
      <c r="AZ21" s="432" t="s">
        <v>162</v>
      </c>
      <c r="BA21" s="433"/>
      <c r="BB21" s="437">
        <v>0</v>
      </c>
      <c r="BC21" s="438"/>
      <c r="BD21" s="435">
        <v>0</v>
      </c>
      <c r="BE21" s="438"/>
      <c r="BF21" s="432" t="s">
        <v>162</v>
      </c>
      <c r="BG21" s="438"/>
      <c r="BH21" s="437">
        <v>0</v>
      </c>
      <c r="BI21" s="163"/>
      <c r="BJ21" s="435">
        <v>0</v>
      </c>
      <c r="BK21" s="159"/>
      <c r="BL21" s="432" t="s">
        <v>162</v>
      </c>
      <c r="BM21" s="433"/>
      <c r="BN21" s="437">
        <v>0</v>
      </c>
      <c r="BO21" s="438"/>
      <c r="BP21" s="435">
        <v>0</v>
      </c>
    </row>
    <row r="22" spans="2:68" ht="9.9499999999999993" customHeight="1" thickBot="1">
      <c r="B22" s="167" t="s">
        <v>580</v>
      </c>
      <c r="C22" s="164"/>
      <c r="D22" s="162">
        <v>6515</v>
      </c>
      <c r="E22" s="161"/>
      <c r="F22" s="166">
        <v>8238</v>
      </c>
      <c r="G22" s="159"/>
      <c r="H22" s="174">
        <v>1</v>
      </c>
      <c r="I22" s="159"/>
      <c r="J22" s="162">
        <v>2083</v>
      </c>
      <c r="K22" s="159"/>
      <c r="L22" s="166">
        <v>3071</v>
      </c>
      <c r="M22" s="159"/>
      <c r="N22" s="174">
        <v>1</v>
      </c>
      <c r="O22" s="164"/>
      <c r="P22" s="162"/>
      <c r="Q22" s="161"/>
      <c r="R22" s="160">
        <v>2408</v>
      </c>
      <c r="S22" s="159"/>
      <c r="T22" s="173">
        <v>1</v>
      </c>
      <c r="U22" s="159"/>
      <c r="V22" s="162"/>
      <c r="W22" s="159"/>
      <c r="X22" s="160">
        <v>2601</v>
      </c>
      <c r="Y22" s="159"/>
      <c r="Z22" s="173">
        <v>1</v>
      </c>
      <c r="AA22" s="159"/>
      <c r="AB22" s="162"/>
      <c r="AC22" s="161"/>
      <c r="AD22" s="160">
        <v>1292</v>
      </c>
      <c r="AE22" s="159"/>
      <c r="AF22" s="173">
        <v>1</v>
      </c>
      <c r="AG22" s="159"/>
      <c r="AH22" s="162">
        <v>3854</v>
      </c>
      <c r="AI22" s="159"/>
      <c r="AJ22" s="160">
        <v>9277</v>
      </c>
      <c r="AK22" s="159"/>
      <c r="AL22" s="173">
        <v>1</v>
      </c>
      <c r="AM22" s="164"/>
      <c r="AN22" s="162">
        <v>2925</v>
      </c>
      <c r="AO22" s="161"/>
      <c r="AP22" s="160">
        <v>3961</v>
      </c>
      <c r="AQ22" s="159"/>
      <c r="AR22" s="173">
        <v>1</v>
      </c>
      <c r="AS22" s="159"/>
      <c r="AT22" s="162">
        <v>2100</v>
      </c>
      <c r="AU22" s="159"/>
      <c r="AV22" s="160">
        <v>2322</v>
      </c>
      <c r="AW22" s="159"/>
      <c r="AX22" s="173">
        <v>1</v>
      </c>
      <c r="AY22" s="159"/>
      <c r="AZ22" s="162">
        <v>2452</v>
      </c>
      <c r="BA22" s="161"/>
      <c r="BB22" s="160">
        <v>3386</v>
      </c>
      <c r="BC22" s="159"/>
      <c r="BD22" s="173">
        <v>1</v>
      </c>
      <c r="BE22" s="159"/>
      <c r="BF22" s="162">
        <v>3429</v>
      </c>
      <c r="BG22" s="159"/>
      <c r="BH22" s="160">
        <v>4686</v>
      </c>
      <c r="BI22" s="159"/>
      <c r="BJ22" s="173">
        <v>1</v>
      </c>
      <c r="BK22" s="159"/>
      <c r="BL22" s="162">
        <v>3308</v>
      </c>
      <c r="BM22" s="161"/>
      <c r="BN22" s="160">
        <v>4258</v>
      </c>
      <c r="BO22" s="159"/>
      <c r="BP22" s="173">
        <v>1</v>
      </c>
    </row>
    <row r="23" spans="2:68" ht="9.9499999999999993" customHeight="1">
      <c r="B23" s="172" t="s">
        <v>609</v>
      </c>
      <c r="C23" s="171"/>
      <c r="D23" s="170">
        <v>359</v>
      </c>
      <c r="E23" s="28"/>
      <c r="F23" s="169">
        <v>417</v>
      </c>
      <c r="G23" s="102"/>
      <c r="H23" s="168" t="s">
        <v>162</v>
      </c>
      <c r="I23" s="102"/>
      <c r="J23" s="170">
        <v>164</v>
      </c>
      <c r="K23" s="102"/>
      <c r="L23" s="169">
        <v>179</v>
      </c>
      <c r="M23" s="102"/>
      <c r="N23" s="168" t="s">
        <v>162</v>
      </c>
      <c r="O23" s="171"/>
      <c r="P23" s="170" t="s">
        <v>162</v>
      </c>
      <c r="Q23" s="28"/>
      <c r="R23" s="169">
        <v>63</v>
      </c>
      <c r="S23" s="102"/>
      <c r="T23" s="168"/>
      <c r="U23" s="102"/>
      <c r="V23" s="170" t="s">
        <v>162</v>
      </c>
      <c r="W23" s="102"/>
      <c r="X23" s="169" t="s">
        <v>162</v>
      </c>
      <c r="Y23" s="102"/>
      <c r="Z23" s="168"/>
      <c r="AA23" s="100"/>
      <c r="AB23" s="170" t="s">
        <v>162</v>
      </c>
      <c r="AC23" s="28"/>
      <c r="AD23" s="169">
        <v>194</v>
      </c>
      <c r="AE23" s="102"/>
      <c r="AF23" s="168"/>
      <c r="AG23" s="102"/>
      <c r="AH23" s="170">
        <v>525</v>
      </c>
      <c r="AI23" s="102"/>
      <c r="AJ23" s="169">
        <v>49</v>
      </c>
      <c r="AK23" s="102"/>
      <c r="AL23" s="168" t="s">
        <v>162</v>
      </c>
      <c r="AM23" s="171"/>
      <c r="AN23" s="170">
        <v>383</v>
      </c>
      <c r="AO23" s="28"/>
      <c r="AP23" s="169">
        <v>247</v>
      </c>
      <c r="AQ23" s="102"/>
      <c r="AR23" s="168" t="s">
        <v>162</v>
      </c>
      <c r="AS23" s="102"/>
      <c r="AT23" s="170">
        <v>214</v>
      </c>
      <c r="AU23" s="102"/>
      <c r="AV23" s="169">
        <v>153</v>
      </c>
      <c r="AW23" s="102"/>
      <c r="AX23" s="168" t="s">
        <v>162</v>
      </c>
      <c r="AY23" s="100"/>
      <c r="AZ23" s="170">
        <v>145</v>
      </c>
      <c r="BA23" s="28"/>
      <c r="BB23" s="169">
        <v>164</v>
      </c>
      <c r="BC23" s="102"/>
      <c r="BD23" s="168" t="s">
        <v>162</v>
      </c>
      <c r="BE23" s="102"/>
      <c r="BF23" s="170">
        <v>324</v>
      </c>
      <c r="BG23" s="102"/>
      <c r="BH23" s="169">
        <v>216</v>
      </c>
      <c r="BI23" s="102"/>
      <c r="BJ23" s="168" t="s">
        <v>162</v>
      </c>
      <c r="BK23" s="100"/>
      <c r="BL23" s="170">
        <v>18</v>
      </c>
      <c r="BM23" s="28"/>
      <c r="BN23" s="169" t="s">
        <v>162</v>
      </c>
      <c r="BO23" s="102"/>
      <c r="BP23" s="168" t="s">
        <v>162</v>
      </c>
    </row>
    <row r="24" spans="2:68" ht="9.9499999999999993" customHeight="1" thickBot="1">
      <c r="B24" s="167" t="s">
        <v>610</v>
      </c>
      <c r="C24" s="164"/>
      <c r="D24" s="162">
        <v>6874</v>
      </c>
      <c r="E24" s="161"/>
      <c r="F24" s="166">
        <v>8655</v>
      </c>
      <c r="G24" s="159"/>
      <c r="H24" s="165" t="s">
        <v>162</v>
      </c>
      <c r="I24" s="159"/>
      <c r="J24" s="162">
        <v>2247</v>
      </c>
      <c r="K24" s="159"/>
      <c r="L24" s="166">
        <v>3250</v>
      </c>
      <c r="M24" s="159"/>
      <c r="N24" s="165" t="s">
        <v>162</v>
      </c>
      <c r="O24" s="164"/>
      <c r="P24" s="162"/>
      <c r="Q24" s="161"/>
      <c r="R24" s="160">
        <v>2471</v>
      </c>
      <c r="S24" s="159"/>
      <c r="T24" s="158"/>
      <c r="U24" s="159"/>
      <c r="V24" s="162"/>
      <c r="W24" s="159"/>
      <c r="X24" s="160">
        <v>2601</v>
      </c>
      <c r="Y24" s="159"/>
      <c r="Z24" s="158"/>
      <c r="AA24" s="163"/>
      <c r="AB24" s="162"/>
      <c r="AC24" s="161"/>
      <c r="AD24" s="160">
        <v>1486</v>
      </c>
      <c r="AE24" s="159"/>
      <c r="AF24" s="158"/>
      <c r="AG24" s="159"/>
      <c r="AH24" s="162">
        <v>4379</v>
      </c>
      <c r="AI24" s="159"/>
      <c r="AJ24" s="160">
        <v>9325</v>
      </c>
      <c r="AK24" s="159"/>
      <c r="AL24" s="158" t="s">
        <v>162</v>
      </c>
      <c r="AM24" s="164"/>
      <c r="AN24" s="162">
        <v>3308</v>
      </c>
      <c r="AO24" s="161"/>
      <c r="AP24" s="160">
        <v>4209</v>
      </c>
      <c r="AQ24" s="159"/>
      <c r="AR24" s="158" t="s">
        <v>162</v>
      </c>
      <c r="AS24" s="159"/>
      <c r="AT24" s="162">
        <v>2314</v>
      </c>
      <c r="AU24" s="159"/>
      <c r="AV24" s="160">
        <v>2475</v>
      </c>
      <c r="AW24" s="159"/>
      <c r="AX24" s="158" t="s">
        <v>162</v>
      </c>
      <c r="AY24" s="163"/>
      <c r="AZ24" s="162">
        <v>2597</v>
      </c>
      <c r="BA24" s="161"/>
      <c r="BB24" s="160">
        <v>3550</v>
      </c>
      <c r="BC24" s="159"/>
      <c r="BD24" s="158" t="s">
        <v>162</v>
      </c>
      <c r="BE24" s="159"/>
      <c r="BF24" s="162">
        <v>3753</v>
      </c>
      <c r="BG24" s="159"/>
      <c r="BH24" s="160">
        <v>4902</v>
      </c>
      <c r="BI24" s="159"/>
      <c r="BJ24" s="158" t="s">
        <v>162</v>
      </c>
      <c r="BK24" s="163"/>
      <c r="BL24" s="162">
        <v>3326</v>
      </c>
      <c r="BM24" s="161"/>
      <c r="BN24" s="160">
        <v>4258</v>
      </c>
      <c r="BO24" s="159"/>
      <c r="BP24" s="158" t="s">
        <v>162</v>
      </c>
    </row>
    <row r="25" spans="2:68" ht="6" customHeight="1">
      <c r="B25" s="119"/>
      <c r="C25" s="119"/>
      <c r="D25" s="119"/>
      <c r="E25" s="119"/>
      <c r="F25" s="119"/>
      <c r="G25" s="119"/>
      <c r="H25" s="119"/>
      <c r="I25" s="119"/>
      <c r="J25" s="119"/>
      <c r="K25" s="119"/>
      <c r="L25" s="119"/>
      <c r="M25" s="119"/>
      <c r="N25" s="119"/>
    </row>
    <row r="26" spans="2:68" ht="120" customHeight="1">
      <c r="B26" s="507" t="s">
        <v>611</v>
      </c>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8"/>
      <c r="BC26" s="508"/>
      <c r="BD26" s="508"/>
      <c r="BE26" s="508"/>
      <c r="BF26" s="508"/>
      <c r="BG26" s="508"/>
      <c r="BH26" s="508"/>
      <c r="BI26" s="508"/>
      <c r="BJ26" s="508"/>
      <c r="BK26" s="508"/>
      <c r="BL26" s="508"/>
      <c r="BM26" s="508"/>
      <c r="BN26" s="508"/>
      <c r="BO26" s="508"/>
      <c r="BP26" s="508"/>
    </row>
  </sheetData>
  <mergeCells count="15">
    <mergeCell ref="B26:BP26"/>
    <mergeCell ref="BN2:BP2"/>
    <mergeCell ref="BF5:BJ5"/>
    <mergeCell ref="BL5:BP5"/>
    <mergeCell ref="BB2:BD2"/>
    <mergeCell ref="B4:BD4"/>
    <mergeCell ref="AZ5:BD5"/>
    <mergeCell ref="D5:H5"/>
    <mergeCell ref="J5:N5"/>
    <mergeCell ref="P5:T5"/>
    <mergeCell ref="V5:Z5"/>
    <mergeCell ref="AB5:AF5"/>
    <mergeCell ref="AH5:AL5"/>
    <mergeCell ref="AN5:AR5"/>
    <mergeCell ref="AT5:AX5"/>
  </mergeCells>
  <pageMargins left="0.7" right="0.7" top="0.75" bottom="0.75" header="0.3" footer="0.3"/>
  <pageSetup paperSize="256"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6F77-68A3-974B-95A4-61E2A019A6E0}">
  <dimension ref="B2:V51"/>
  <sheetViews>
    <sheetView showGridLines="0" zoomScale="150" zoomScaleNormal="150" workbookViewId="0">
      <pane xSplit="19" ySplit="7" topLeftCell="T8" activePane="bottomRight" state="frozen"/>
      <selection pane="topRight" activeCell="T1" sqref="T1"/>
      <selection pane="bottomLeft" activeCell="A8" sqref="A8"/>
      <selection pane="bottomRight" activeCell="V9" sqref="V9"/>
    </sheetView>
  </sheetViews>
  <sheetFormatPr baseColWidth="10" defaultColWidth="7.5" defaultRowHeight="12.75"/>
  <cols>
    <col min="1" max="1" width="2.375" style="2" customWidth="1"/>
    <col min="2" max="2" width="22" style="2" customWidth="1"/>
    <col min="3" max="3" width="1" style="2" customWidth="1"/>
    <col min="4" max="4" width="5.875" style="2" customWidth="1"/>
    <col min="5" max="5" width="1" style="2" customWidth="1"/>
    <col min="6" max="6" width="5.875" style="2" customWidth="1"/>
    <col min="7" max="7" width="1" style="2" customWidth="1"/>
    <col min="8" max="8" width="5.875" style="2" customWidth="1"/>
    <col min="9" max="9" width="1.125" style="2" customWidth="1"/>
    <col min="10" max="10" width="5.875" style="2" customWidth="1"/>
    <col min="11" max="11" width="1.125" style="2" customWidth="1"/>
    <col min="12" max="12" width="5.875" style="2" customWidth="1"/>
    <col min="13" max="13" width="1.125" style="2" customWidth="1"/>
    <col min="14" max="14" width="5.875" style="2" customWidth="1"/>
    <col min="15" max="15" width="1.125" style="2" customWidth="1"/>
    <col min="16" max="16" width="5.875" style="2" customWidth="1"/>
    <col min="17" max="17" width="1.125" style="2" customWidth="1"/>
    <col min="18" max="18" width="5.875" style="2" customWidth="1"/>
    <col min="19" max="19" width="1.125" style="2" customWidth="1"/>
    <col min="20" max="20" width="5.875" style="2" customWidth="1"/>
    <col min="21" max="21" width="2.375" style="2" customWidth="1"/>
    <col min="22" max="16384" width="7.5" style="2"/>
  </cols>
  <sheetData>
    <row r="2" spans="2:22" ht="33.950000000000003" customHeight="1">
      <c r="B2" s="262"/>
      <c r="C2" s="262"/>
      <c r="D2" s="262"/>
      <c r="E2" s="262"/>
      <c r="F2" s="262"/>
      <c r="G2" s="262"/>
      <c r="Q2" s="452" t="s">
        <v>0</v>
      </c>
      <c r="R2" s="452"/>
      <c r="S2" s="452"/>
      <c r="T2" s="452"/>
    </row>
    <row r="4" spans="2:22" ht="27.95" customHeight="1" thickBot="1">
      <c r="B4" s="514" t="s">
        <v>612</v>
      </c>
      <c r="C4" s="515"/>
      <c r="D4" s="515"/>
      <c r="E4" s="515"/>
      <c r="F4" s="515"/>
      <c r="G4" s="515"/>
      <c r="H4" s="515"/>
      <c r="I4" s="515"/>
      <c r="J4" s="515"/>
      <c r="K4" s="515"/>
      <c r="L4" s="515"/>
      <c r="M4" s="515"/>
      <c r="N4" s="515"/>
      <c r="O4" s="515"/>
      <c r="P4" s="515"/>
      <c r="Q4" s="515"/>
      <c r="R4" s="515"/>
      <c r="S4" s="515"/>
      <c r="T4" s="515"/>
    </row>
    <row r="5" spans="2:22" ht="20.100000000000001" customHeight="1">
      <c r="B5" s="216"/>
      <c r="C5" s="216"/>
      <c r="D5" s="248"/>
      <c r="E5" s="246"/>
      <c r="F5" s="247"/>
      <c r="G5" s="246"/>
      <c r="H5" s="245"/>
      <c r="I5" s="246"/>
      <c r="J5" s="247"/>
      <c r="K5" s="246"/>
      <c r="L5" s="245"/>
      <c r="M5" s="246"/>
      <c r="N5" s="247"/>
      <c r="O5" s="246"/>
      <c r="P5" s="245"/>
      <c r="Q5" s="246"/>
      <c r="R5" s="247"/>
      <c r="S5" s="246"/>
      <c r="T5" s="245"/>
    </row>
    <row r="6" spans="2:22" s="110" customFormat="1" ht="15" customHeight="1">
      <c r="B6" s="210"/>
      <c r="C6" s="210"/>
      <c r="D6" s="97">
        <v>2020</v>
      </c>
      <c r="E6" s="206"/>
      <c r="F6" s="244" t="s">
        <v>613</v>
      </c>
      <c r="G6" s="206"/>
      <c r="H6" s="97">
        <v>2021</v>
      </c>
      <c r="I6" s="206"/>
      <c r="J6" s="244" t="s">
        <v>613</v>
      </c>
      <c r="K6" s="46"/>
      <c r="L6" s="97">
        <v>2022</v>
      </c>
      <c r="M6" s="206"/>
      <c r="N6" s="244" t="s">
        <v>613</v>
      </c>
      <c r="O6" s="46"/>
      <c r="P6" s="97">
        <v>2023</v>
      </c>
      <c r="Q6" s="206"/>
      <c r="R6" s="244" t="s">
        <v>613</v>
      </c>
      <c r="S6" s="46"/>
      <c r="T6" s="97">
        <v>2024</v>
      </c>
    </row>
    <row r="7" spans="2:22" s="120" customFormat="1" ht="15.95" customHeight="1" thickBot="1">
      <c r="B7" s="243" t="s">
        <v>614</v>
      </c>
      <c r="C7" s="23"/>
      <c r="D7" s="242"/>
      <c r="E7" s="159"/>
      <c r="F7" s="241"/>
      <c r="G7" s="159"/>
      <c r="H7" s="242"/>
      <c r="I7" s="159"/>
      <c r="J7" s="241"/>
      <c r="K7" s="159"/>
      <c r="L7" s="195"/>
      <c r="M7" s="159"/>
      <c r="N7" s="241"/>
      <c r="O7" s="159"/>
      <c r="P7" s="195"/>
      <c r="Q7" s="159"/>
      <c r="R7" s="241"/>
      <c r="S7" s="159"/>
      <c r="T7" s="195"/>
    </row>
    <row r="8" spans="2:22" ht="23.1" customHeight="1">
      <c r="B8" s="224" t="s">
        <v>615</v>
      </c>
      <c r="C8" s="47"/>
      <c r="D8" s="238">
        <v>3707</v>
      </c>
      <c r="E8" s="239"/>
      <c r="F8" s="240">
        <v>0.05</v>
      </c>
      <c r="G8" s="239"/>
      <c r="H8" s="238">
        <v>3875</v>
      </c>
      <c r="I8" s="239"/>
      <c r="J8" s="240" t="s">
        <v>616</v>
      </c>
      <c r="K8" s="239"/>
      <c r="L8" s="238">
        <v>3739</v>
      </c>
      <c r="M8" s="239"/>
      <c r="N8" s="240" t="s">
        <v>616</v>
      </c>
      <c r="O8" s="239"/>
      <c r="P8" s="238">
        <v>4258</v>
      </c>
      <c r="Q8" s="239"/>
      <c r="R8" s="240">
        <v>0.06</v>
      </c>
      <c r="S8" s="239"/>
      <c r="T8" s="238">
        <v>4499</v>
      </c>
    </row>
    <row r="9" spans="2:22" ht="29.25">
      <c r="B9" s="109" t="s">
        <v>617</v>
      </c>
      <c r="C9" s="47"/>
      <c r="D9" s="222" t="s">
        <v>22</v>
      </c>
      <c r="E9" s="236"/>
      <c r="F9" s="235" t="s">
        <v>679</v>
      </c>
      <c r="G9" s="236"/>
      <c r="H9" s="222">
        <v>1759</v>
      </c>
      <c r="I9" s="236"/>
      <c r="J9" s="237" t="s">
        <v>618</v>
      </c>
      <c r="K9" s="236"/>
      <c r="L9" s="222">
        <v>1597</v>
      </c>
      <c r="M9" s="236"/>
      <c r="N9" s="237">
        <v>0.17</v>
      </c>
      <c r="O9" s="236"/>
      <c r="P9" s="222">
        <v>1865</v>
      </c>
      <c r="Q9" s="236"/>
      <c r="R9" s="237" t="s">
        <v>616</v>
      </c>
      <c r="S9" s="236"/>
      <c r="T9" s="222">
        <v>1782</v>
      </c>
    </row>
    <row r="10" spans="2:22" ht="23.1" customHeight="1">
      <c r="B10" s="224" t="s">
        <v>619</v>
      </c>
      <c r="C10" s="42"/>
      <c r="D10" s="222" t="s">
        <v>620</v>
      </c>
      <c r="E10" s="199"/>
      <c r="F10" s="235" t="s">
        <v>678</v>
      </c>
      <c r="G10" s="199"/>
      <c r="H10" s="222">
        <v>392</v>
      </c>
      <c r="I10" s="199"/>
      <c r="J10" s="235" t="s">
        <v>621</v>
      </c>
      <c r="K10" s="199"/>
      <c r="L10" s="222">
        <v>257</v>
      </c>
      <c r="M10" s="199"/>
      <c r="N10" s="235">
        <v>2.14</v>
      </c>
      <c r="O10" s="199"/>
      <c r="P10" s="222">
        <v>806</v>
      </c>
      <c r="Q10" s="199"/>
      <c r="R10" s="235" t="s">
        <v>622</v>
      </c>
      <c r="S10" s="199"/>
      <c r="T10" s="222">
        <v>787</v>
      </c>
      <c r="V10" s="444"/>
    </row>
    <row r="11" spans="2:22" s="120" customFormat="1" ht="13.5" thickBot="1">
      <c r="B11" s="234" t="s">
        <v>623</v>
      </c>
      <c r="C11" s="9"/>
      <c r="D11" s="195"/>
      <c r="E11" s="101"/>
      <c r="F11" s="229"/>
      <c r="G11" s="101"/>
      <c r="H11" s="195"/>
      <c r="I11" s="101"/>
      <c r="J11" s="229"/>
      <c r="K11" s="101"/>
      <c r="L11" s="195"/>
      <c r="M11" s="101"/>
      <c r="N11" s="229"/>
      <c r="O11" s="101"/>
      <c r="P11" s="195"/>
      <c r="Q11" s="101"/>
      <c r="R11" s="229"/>
      <c r="S11" s="101"/>
      <c r="T11" s="195"/>
    </row>
    <row r="12" spans="2:22" s="120" customFormat="1">
      <c r="B12" s="227" t="s">
        <v>624</v>
      </c>
      <c r="C12" s="9"/>
      <c r="D12" s="190">
        <v>71</v>
      </c>
      <c r="E12" s="101"/>
      <c r="F12" s="228">
        <v>0.04</v>
      </c>
      <c r="G12" s="101"/>
      <c r="H12" s="190">
        <v>74</v>
      </c>
      <c r="I12" s="101"/>
      <c r="J12" s="228" t="s">
        <v>625</v>
      </c>
      <c r="K12" s="101"/>
      <c r="L12" s="190">
        <v>72</v>
      </c>
      <c r="M12" s="101"/>
      <c r="N12" s="228">
        <v>7.0000000000000007E-2</v>
      </c>
      <c r="O12" s="101"/>
      <c r="P12" s="190">
        <v>77</v>
      </c>
      <c r="Q12" s="101"/>
      <c r="R12" s="228">
        <v>0.04</v>
      </c>
      <c r="S12" s="101"/>
      <c r="T12" s="190">
        <v>80</v>
      </c>
    </row>
    <row r="13" spans="2:22" ht="18.75" thickBot="1">
      <c r="B13" s="230" t="s">
        <v>626</v>
      </c>
      <c r="C13" s="171"/>
      <c r="D13" s="195"/>
      <c r="E13" s="101"/>
      <c r="F13" s="229"/>
      <c r="G13" s="101"/>
      <c r="H13" s="195"/>
      <c r="I13" s="101"/>
      <c r="J13" s="229"/>
      <c r="K13" s="101"/>
      <c r="L13" s="195"/>
      <c r="M13" s="101"/>
      <c r="N13" s="229"/>
      <c r="O13" s="101"/>
      <c r="P13" s="195"/>
      <c r="Q13" s="101"/>
      <c r="R13" s="229"/>
      <c r="S13" s="101"/>
      <c r="T13" s="195"/>
    </row>
    <row r="14" spans="2:22" s="120" customFormat="1" ht="12.95" customHeight="1">
      <c r="B14" s="227" t="s">
        <v>627</v>
      </c>
      <c r="C14" s="9"/>
      <c r="D14" s="190">
        <v>5104</v>
      </c>
      <c r="E14" s="101"/>
      <c r="F14" s="228">
        <v>0.1</v>
      </c>
      <c r="G14" s="101"/>
      <c r="H14" s="190">
        <v>5606</v>
      </c>
      <c r="I14" s="101"/>
      <c r="J14" s="228">
        <v>0.04</v>
      </c>
      <c r="K14" s="101"/>
      <c r="L14" s="190">
        <v>5850</v>
      </c>
      <c r="M14" s="101"/>
      <c r="N14" s="228">
        <v>0.11</v>
      </c>
      <c r="O14" s="101"/>
      <c r="P14" s="190">
        <v>6515</v>
      </c>
      <c r="Q14" s="101"/>
      <c r="R14" s="228">
        <v>0.26</v>
      </c>
      <c r="S14" s="101"/>
      <c r="T14" s="190">
        <v>8238</v>
      </c>
    </row>
    <row r="15" spans="2:22" s="120" customFormat="1" ht="12.95" customHeight="1">
      <c r="B15" s="227" t="s">
        <v>628</v>
      </c>
      <c r="C15" s="9"/>
      <c r="D15" s="190" t="s">
        <v>162</v>
      </c>
      <c r="E15" s="101"/>
      <c r="F15" s="228" t="s">
        <v>162</v>
      </c>
      <c r="G15" s="101"/>
      <c r="H15" s="190">
        <v>502</v>
      </c>
      <c r="I15" s="101"/>
      <c r="J15" s="228">
        <v>1.78</v>
      </c>
      <c r="K15" s="101"/>
      <c r="L15" s="190">
        <v>1395</v>
      </c>
      <c r="M15" s="101"/>
      <c r="N15" s="228">
        <v>0.49</v>
      </c>
      <c r="O15" s="101"/>
      <c r="P15" s="190">
        <v>2083</v>
      </c>
      <c r="Q15" s="101"/>
      <c r="R15" s="228">
        <v>0.47</v>
      </c>
      <c r="S15" s="101"/>
      <c r="T15" s="190">
        <v>3071</v>
      </c>
    </row>
    <row r="16" spans="2:22" s="120" customFormat="1" ht="12.95" customHeight="1">
      <c r="B16" s="227" t="s">
        <v>629</v>
      </c>
      <c r="C16" s="9"/>
      <c r="D16" s="104" t="s">
        <v>162</v>
      </c>
      <c r="E16" s="102"/>
      <c r="F16" s="226" t="s">
        <v>162</v>
      </c>
      <c r="G16" s="102"/>
      <c r="H16" s="104" t="s">
        <v>162</v>
      </c>
      <c r="I16" s="102"/>
      <c r="J16" s="226" t="s">
        <v>162</v>
      </c>
      <c r="K16" s="102"/>
      <c r="L16" s="57" t="s">
        <v>162</v>
      </c>
      <c r="M16" s="102"/>
      <c r="N16" s="226" t="s">
        <v>162</v>
      </c>
      <c r="O16" s="102"/>
      <c r="P16" s="57" t="s">
        <v>162</v>
      </c>
      <c r="Q16" s="102"/>
      <c r="R16" s="226" t="s">
        <v>162</v>
      </c>
      <c r="S16" s="102"/>
      <c r="T16" s="57">
        <v>2408</v>
      </c>
    </row>
    <row r="17" spans="2:20" s="120" customFormat="1" ht="12.95" customHeight="1">
      <c r="B17" s="9" t="s">
        <v>630</v>
      </c>
      <c r="C17" s="9"/>
      <c r="D17" s="104" t="s">
        <v>162</v>
      </c>
      <c r="E17" s="102"/>
      <c r="F17" s="231" t="s">
        <v>162</v>
      </c>
      <c r="G17" s="102"/>
      <c r="H17" s="104" t="s">
        <v>162</v>
      </c>
      <c r="I17" s="102"/>
      <c r="J17" s="231" t="s">
        <v>162</v>
      </c>
      <c r="K17" s="102"/>
      <c r="L17" s="57" t="s">
        <v>162</v>
      </c>
      <c r="M17" s="102"/>
      <c r="N17" s="231" t="s">
        <v>162</v>
      </c>
      <c r="O17" s="102"/>
      <c r="P17" s="57" t="s">
        <v>162</v>
      </c>
      <c r="Q17" s="102"/>
      <c r="R17" s="231" t="s">
        <v>162</v>
      </c>
      <c r="S17" s="102"/>
      <c r="T17" s="57">
        <v>2601</v>
      </c>
    </row>
    <row r="18" spans="2:20" s="120" customFormat="1" ht="12.95" customHeight="1">
      <c r="B18" s="233" t="s">
        <v>631</v>
      </c>
      <c r="C18" s="23"/>
      <c r="D18" s="104" t="s">
        <v>162</v>
      </c>
      <c r="E18" s="159"/>
      <c r="F18" s="232" t="s">
        <v>162</v>
      </c>
      <c r="G18" s="159"/>
      <c r="H18" s="104" t="s">
        <v>162</v>
      </c>
      <c r="I18" s="159"/>
      <c r="J18" s="232" t="s">
        <v>162</v>
      </c>
      <c r="K18" s="159"/>
      <c r="L18" s="104" t="s">
        <v>162</v>
      </c>
      <c r="M18" s="159"/>
      <c r="N18" s="232" t="s">
        <v>162</v>
      </c>
      <c r="O18" s="159"/>
      <c r="P18" s="104" t="s">
        <v>162</v>
      </c>
      <c r="Q18" s="159"/>
      <c r="R18" s="232" t="s">
        <v>162</v>
      </c>
      <c r="S18" s="159"/>
      <c r="T18" s="104">
        <v>1292</v>
      </c>
    </row>
    <row r="19" spans="2:20" s="120" customFormat="1" ht="12.95" customHeight="1">
      <c r="B19" s="9" t="s">
        <v>632</v>
      </c>
      <c r="C19" s="9"/>
      <c r="D19" s="190">
        <v>3277</v>
      </c>
      <c r="E19" s="175"/>
      <c r="F19" s="231">
        <v>0.15</v>
      </c>
      <c r="G19" s="175"/>
      <c r="H19" s="190">
        <v>3766</v>
      </c>
      <c r="I19" s="175"/>
      <c r="J19" s="231" t="s">
        <v>633</v>
      </c>
      <c r="K19" s="175"/>
      <c r="L19" s="190">
        <v>3728</v>
      </c>
      <c r="M19" s="175"/>
      <c r="N19" s="231">
        <v>0.03</v>
      </c>
      <c r="O19" s="175"/>
      <c r="P19" s="190">
        <v>3854</v>
      </c>
      <c r="Q19" s="175"/>
      <c r="R19" s="231">
        <v>1.41</v>
      </c>
      <c r="S19" s="175"/>
      <c r="T19" s="190">
        <v>9277</v>
      </c>
    </row>
    <row r="20" spans="2:20" s="120" customFormat="1" ht="12.95" customHeight="1">
      <c r="B20" s="13" t="s">
        <v>634</v>
      </c>
      <c r="C20" s="9"/>
      <c r="D20" s="100">
        <v>2430</v>
      </c>
      <c r="E20" s="101"/>
      <c r="F20" s="225">
        <v>0.18</v>
      </c>
      <c r="G20" s="101"/>
      <c r="H20" s="100">
        <v>2856</v>
      </c>
      <c r="I20" s="101"/>
      <c r="J20" s="225" t="s">
        <v>635</v>
      </c>
      <c r="K20" s="101"/>
      <c r="L20" s="100">
        <v>2697</v>
      </c>
      <c r="M20" s="101"/>
      <c r="N20" s="225">
        <v>0.08</v>
      </c>
      <c r="O20" s="101"/>
      <c r="P20" s="100">
        <v>2925</v>
      </c>
      <c r="Q20" s="101"/>
      <c r="R20" s="225">
        <v>0.35</v>
      </c>
      <c r="S20" s="101"/>
      <c r="T20" s="100">
        <v>3961</v>
      </c>
    </row>
    <row r="21" spans="2:20" s="120" customFormat="1" ht="12.95" customHeight="1">
      <c r="B21" s="13" t="s">
        <v>636</v>
      </c>
      <c r="C21" s="9"/>
      <c r="D21" s="104" t="s">
        <v>162</v>
      </c>
      <c r="E21" s="101"/>
      <c r="F21" s="226" t="s">
        <v>162</v>
      </c>
      <c r="G21" s="101"/>
      <c r="H21" s="104">
        <v>565</v>
      </c>
      <c r="I21" s="101"/>
      <c r="J21" s="226">
        <v>1.53</v>
      </c>
      <c r="K21" s="101"/>
      <c r="L21" s="104">
        <v>1432</v>
      </c>
      <c r="M21" s="101"/>
      <c r="N21" s="226">
        <v>0.47</v>
      </c>
      <c r="O21" s="101"/>
      <c r="P21" s="104">
        <v>2100</v>
      </c>
      <c r="Q21" s="101"/>
      <c r="R21" s="226">
        <v>0.11</v>
      </c>
      <c r="S21" s="101"/>
      <c r="T21" s="104">
        <v>2322</v>
      </c>
    </row>
    <row r="22" spans="2:20" s="120" customFormat="1" ht="12.95" customHeight="1">
      <c r="B22" s="13" t="s">
        <v>637</v>
      </c>
      <c r="C22" s="9"/>
      <c r="D22" s="104" t="s">
        <v>162</v>
      </c>
      <c r="E22" s="101"/>
      <c r="F22" s="226" t="s">
        <v>162</v>
      </c>
      <c r="G22" s="101"/>
      <c r="H22" s="104">
        <v>528</v>
      </c>
      <c r="I22" s="101"/>
      <c r="J22" s="226">
        <v>2.2000000000000002</v>
      </c>
      <c r="K22" s="101"/>
      <c r="L22" s="104">
        <v>1691</v>
      </c>
      <c r="M22" s="101"/>
      <c r="N22" s="226">
        <v>0.45</v>
      </c>
      <c r="O22" s="101"/>
      <c r="P22" s="104">
        <v>2452</v>
      </c>
      <c r="Q22" s="101"/>
      <c r="R22" s="226">
        <v>0.38</v>
      </c>
      <c r="S22" s="101"/>
      <c r="T22" s="104">
        <v>3386</v>
      </c>
    </row>
    <row r="23" spans="2:20" s="120" customFormat="1" ht="12.95" customHeight="1">
      <c r="B23" s="13" t="s">
        <v>638</v>
      </c>
      <c r="C23" s="9"/>
      <c r="D23" s="104">
        <v>3109</v>
      </c>
      <c r="E23" s="102"/>
      <c r="F23" s="226">
        <v>0.1</v>
      </c>
      <c r="G23" s="102"/>
      <c r="H23" s="104">
        <v>3415</v>
      </c>
      <c r="I23" s="102"/>
      <c r="J23" s="226" t="s">
        <v>635</v>
      </c>
      <c r="K23" s="102"/>
      <c r="L23" s="104">
        <v>3209</v>
      </c>
      <c r="M23" s="102"/>
      <c r="N23" s="226">
        <v>7.0000000000000007E-2</v>
      </c>
      <c r="O23" s="102"/>
      <c r="P23" s="104">
        <v>3429</v>
      </c>
      <c r="Q23" s="102"/>
      <c r="R23" s="226">
        <v>0.37</v>
      </c>
      <c r="S23" s="102"/>
      <c r="T23" s="104">
        <v>4686</v>
      </c>
    </row>
    <row r="24" spans="2:20" s="120" customFormat="1" ht="12.95" customHeight="1">
      <c r="B24" s="13" t="s">
        <v>639</v>
      </c>
      <c r="C24" s="9"/>
      <c r="D24" s="104">
        <v>2152</v>
      </c>
      <c r="E24" s="102"/>
      <c r="F24" s="226">
        <v>0.32</v>
      </c>
      <c r="G24" s="102"/>
      <c r="H24" s="104">
        <v>2850</v>
      </c>
      <c r="I24" s="102"/>
      <c r="J24" s="226">
        <v>0.13</v>
      </c>
      <c r="K24" s="102"/>
      <c r="L24" s="104">
        <v>3216</v>
      </c>
      <c r="M24" s="102"/>
      <c r="N24" s="226">
        <v>0.03</v>
      </c>
      <c r="O24" s="102"/>
      <c r="P24" s="104">
        <v>3308</v>
      </c>
      <c r="Q24" s="102"/>
      <c r="R24" s="226">
        <v>0.28999999999999998</v>
      </c>
      <c r="S24" s="102"/>
      <c r="T24" s="104">
        <v>4258</v>
      </c>
    </row>
    <row r="25" spans="2:20" ht="18.75" thickBot="1">
      <c r="B25" s="230" t="s">
        <v>640</v>
      </c>
      <c r="C25" s="171"/>
      <c r="D25" s="195"/>
      <c r="E25" s="101"/>
      <c r="F25" s="229"/>
      <c r="G25" s="101"/>
      <c r="H25" s="195"/>
      <c r="I25" s="101"/>
      <c r="J25" s="229"/>
      <c r="K25" s="101"/>
      <c r="L25" s="195"/>
      <c r="M25" s="101"/>
      <c r="N25" s="229"/>
      <c r="O25" s="101"/>
      <c r="P25" s="195"/>
      <c r="Q25" s="101"/>
      <c r="R25" s="229"/>
      <c r="S25" s="101"/>
      <c r="T25" s="195"/>
    </row>
    <row r="26" spans="2:20">
      <c r="B26" s="227" t="s">
        <v>641</v>
      </c>
      <c r="C26" s="9"/>
      <c r="D26" s="190">
        <v>1736</v>
      </c>
      <c r="E26" s="101"/>
      <c r="F26" s="228">
        <v>0.44</v>
      </c>
      <c r="G26" s="101"/>
      <c r="H26" s="190">
        <v>2502</v>
      </c>
      <c r="I26" s="101"/>
      <c r="J26" s="228">
        <v>0.03</v>
      </c>
      <c r="K26" s="101"/>
      <c r="L26" s="190">
        <v>2575</v>
      </c>
      <c r="M26" s="101"/>
      <c r="N26" s="228">
        <v>0.22</v>
      </c>
      <c r="O26" s="101"/>
      <c r="P26" s="190">
        <v>3150</v>
      </c>
      <c r="Q26" s="101"/>
      <c r="R26" s="228">
        <v>0.57999999999999996</v>
      </c>
      <c r="S26" s="101"/>
      <c r="T26" s="190">
        <v>4968</v>
      </c>
    </row>
    <row r="27" spans="2:20">
      <c r="B27" s="227" t="s">
        <v>642</v>
      </c>
      <c r="C27" s="9"/>
      <c r="D27" s="190">
        <v>3544</v>
      </c>
      <c r="E27" s="101"/>
      <c r="F27" s="228">
        <v>0.81</v>
      </c>
      <c r="G27" s="101"/>
      <c r="H27" s="190">
        <v>6407</v>
      </c>
      <c r="I27" s="101"/>
      <c r="J27" s="228" t="s">
        <v>643</v>
      </c>
      <c r="K27" s="101"/>
      <c r="L27" s="190">
        <v>2355</v>
      </c>
      <c r="M27" s="101"/>
      <c r="N27" s="228" t="s">
        <v>644</v>
      </c>
      <c r="O27" s="101"/>
      <c r="P27" s="190">
        <v>1792</v>
      </c>
      <c r="Q27" s="101"/>
      <c r="R27" s="228" t="s">
        <v>645</v>
      </c>
      <c r="S27" s="101"/>
      <c r="T27" s="190">
        <v>1342</v>
      </c>
    </row>
    <row r="28" spans="2:20">
      <c r="B28" s="227" t="s">
        <v>646</v>
      </c>
      <c r="C28" s="9"/>
      <c r="D28" s="190">
        <v>2439</v>
      </c>
      <c r="E28" s="101"/>
      <c r="F28" s="228">
        <v>0.67</v>
      </c>
      <c r="G28" s="101"/>
      <c r="H28" s="190">
        <v>4063</v>
      </c>
      <c r="I28" s="101"/>
      <c r="J28" s="228" t="s">
        <v>647</v>
      </c>
      <c r="K28" s="101"/>
      <c r="L28" s="190">
        <v>1163</v>
      </c>
      <c r="M28" s="101"/>
      <c r="N28" s="228" t="s">
        <v>648</v>
      </c>
      <c r="O28" s="101"/>
      <c r="P28" s="190">
        <v>1023</v>
      </c>
      <c r="Q28" s="101"/>
      <c r="R28" s="228">
        <v>0</v>
      </c>
      <c r="S28" s="101"/>
      <c r="T28" s="190">
        <v>1023</v>
      </c>
    </row>
    <row r="29" spans="2:20">
      <c r="B29" s="227" t="s">
        <v>649</v>
      </c>
      <c r="C29" s="9"/>
      <c r="D29" s="104">
        <v>743</v>
      </c>
      <c r="E29" s="102"/>
      <c r="F29" s="226">
        <v>0.17</v>
      </c>
      <c r="G29" s="102"/>
      <c r="H29" s="104">
        <v>873</v>
      </c>
      <c r="I29" s="102"/>
      <c r="J29" s="226" t="s">
        <v>650</v>
      </c>
      <c r="K29" s="102"/>
      <c r="L29" s="57">
        <v>280</v>
      </c>
      <c r="M29" s="102"/>
      <c r="N29" s="226" t="s">
        <v>162</v>
      </c>
      <c r="O29" s="102"/>
      <c r="P29" s="57" t="s">
        <v>162</v>
      </c>
      <c r="Q29" s="102"/>
      <c r="R29" s="226" t="s">
        <v>162</v>
      </c>
      <c r="S29" s="102"/>
      <c r="T29" s="57" t="s">
        <v>162</v>
      </c>
    </row>
    <row r="30" spans="2:20">
      <c r="B30" s="227" t="s">
        <v>651</v>
      </c>
      <c r="C30" s="9"/>
      <c r="D30" s="104" t="s">
        <v>162</v>
      </c>
      <c r="E30" s="102"/>
      <c r="F30" s="226" t="s">
        <v>162</v>
      </c>
      <c r="G30" s="102"/>
      <c r="H30" s="104" t="s">
        <v>162</v>
      </c>
      <c r="I30" s="102"/>
      <c r="J30" s="226" t="s">
        <v>162</v>
      </c>
      <c r="K30" s="102"/>
      <c r="L30" s="57" t="s">
        <v>162</v>
      </c>
      <c r="M30" s="102"/>
      <c r="N30" s="226" t="s">
        <v>162</v>
      </c>
      <c r="O30" s="102"/>
      <c r="P30" s="57">
        <v>199</v>
      </c>
      <c r="Q30" s="102"/>
      <c r="R30" s="226">
        <v>0.71</v>
      </c>
      <c r="S30" s="102"/>
      <c r="T30" s="57">
        <v>341</v>
      </c>
    </row>
    <row r="31" spans="2:20" ht="18.75" thickBot="1">
      <c r="B31" s="230" t="s">
        <v>652</v>
      </c>
      <c r="C31" s="171"/>
      <c r="D31" s="195"/>
      <c r="E31" s="101"/>
      <c r="F31" s="229"/>
      <c r="G31" s="101"/>
      <c r="H31" s="195"/>
      <c r="I31" s="101"/>
      <c r="J31" s="229"/>
      <c r="K31" s="101"/>
      <c r="L31" s="195"/>
      <c r="M31" s="101"/>
      <c r="N31" s="229"/>
      <c r="O31" s="101"/>
      <c r="P31" s="195"/>
      <c r="Q31" s="101"/>
      <c r="R31" s="229"/>
      <c r="S31" s="101"/>
      <c r="T31" s="195"/>
    </row>
    <row r="32" spans="2:20" s="120" customFormat="1" ht="12.95" customHeight="1">
      <c r="B32" s="227" t="s">
        <v>653</v>
      </c>
      <c r="C32" s="9"/>
      <c r="D32" s="190">
        <v>251</v>
      </c>
      <c r="E32" s="101"/>
      <c r="F32" s="228">
        <v>0.09</v>
      </c>
      <c r="G32" s="101"/>
      <c r="H32" s="190">
        <v>273</v>
      </c>
      <c r="I32" s="101"/>
      <c r="J32" s="228" t="s">
        <v>654</v>
      </c>
      <c r="K32" s="101"/>
      <c r="L32" s="190">
        <v>105</v>
      </c>
      <c r="M32" s="101"/>
      <c r="N32" s="228" t="s">
        <v>162</v>
      </c>
      <c r="O32" s="101"/>
      <c r="P32" s="190" t="s">
        <v>162</v>
      </c>
      <c r="Q32" s="101"/>
      <c r="R32" s="228" t="s">
        <v>162</v>
      </c>
      <c r="S32" s="101"/>
      <c r="T32" s="190" t="s">
        <v>162</v>
      </c>
    </row>
    <row r="33" spans="2:20" ht="12.95" customHeight="1">
      <c r="B33" s="227" t="s">
        <v>655</v>
      </c>
      <c r="C33" s="9"/>
      <c r="D33" s="190" t="s">
        <v>162</v>
      </c>
      <c r="E33" s="101"/>
      <c r="F33" s="228" t="s">
        <v>162</v>
      </c>
      <c r="G33" s="101"/>
      <c r="H33" s="190" t="s">
        <v>162</v>
      </c>
      <c r="I33" s="101"/>
      <c r="J33" s="228" t="s">
        <v>162</v>
      </c>
      <c r="K33" s="101"/>
      <c r="L33" s="190">
        <v>167</v>
      </c>
      <c r="M33" s="101"/>
      <c r="N33" s="228">
        <v>0.59</v>
      </c>
      <c r="O33" s="101"/>
      <c r="P33" s="190">
        <v>265</v>
      </c>
      <c r="Q33" s="101"/>
      <c r="R33" s="228" t="s">
        <v>635</v>
      </c>
      <c r="S33" s="101"/>
      <c r="T33" s="190">
        <v>249</v>
      </c>
    </row>
    <row r="34" spans="2:20" ht="12.95" customHeight="1">
      <c r="B34" s="227" t="s">
        <v>656</v>
      </c>
      <c r="C34" s="9"/>
      <c r="D34" s="190">
        <v>175</v>
      </c>
      <c r="E34" s="101"/>
      <c r="F34" s="228">
        <v>0.09</v>
      </c>
      <c r="G34" s="101"/>
      <c r="H34" s="190">
        <v>191</v>
      </c>
      <c r="I34" s="101"/>
      <c r="J34" s="228" t="s">
        <v>616</v>
      </c>
      <c r="K34" s="101"/>
      <c r="L34" s="190">
        <v>183</v>
      </c>
      <c r="M34" s="101"/>
      <c r="N34" s="228">
        <v>0.02</v>
      </c>
      <c r="O34" s="101"/>
      <c r="P34" s="190">
        <v>187</v>
      </c>
      <c r="Q34" s="101"/>
      <c r="R34" s="228" t="s">
        <v>657</v>
      </c>
      <c r="S34" s="101"/>
      <c r="T34" s="190">
        <v>74</v>
      </c>
    </row>
    <row r="35" spans="2:20" ht="12.95" customHeight="1">
      <c r="B35" s="227" t="s">
        <v>555</v>
      </c>
      <c r="C35" s="9"/>
      <c r="D35" s="190">
        <v>117</v>
      </c>
      <c r="E35" s="101"/>
      <c r="F35" s="228">
        <v>0.09</v>
      </c>
      <c r="G35" s="101"/>
      <c r="H35" s="190">
        <v>127</v>
      </c>
      <c r="I35" s="101"/>
      <c r="J35" s="228" t="s">
        <v>625</v>
      </c>
      <c r="K35" s="101"/>
      <c r="L35" s="190">
        <v>123</v>
      </c>
      <c r="M35" s="101"/>
      <c r="N35" s="228">
        <v>0.02</v>
      </c>
      <c r="O35" s="101"/>
      <c r="P35" s="190">
        <v>125</v>
      </c>
      <c r="Q35" s="101"/>
      <c r="R35" s="228">
        <v>0.13</v>
      </c>
      <c r="S35" s="101"/>
      <c r="T35" s="190">
        <v>142</v>
      </c>
    </row>
    <row r="36" spans="2:20" ht="12.95" customHeight="1">
      <c r="B36" s="227" t="s">
        <v>658</v>
      </c>
      <c r="C36" s="9"/>
      <c r="D36" s="190" t="s">
        <v>162</v>
      </c>
      <c r="E36" s="101"/>
      <c r="F36" s="228" t="s">
        <v>162</v>
      </c>
      <c r="G36" s="101"/>
      <c r="H36" s="190" t="s">
        <v>162</v>
      </c>
      <c r="I36" s="101"/>
      <c r="J36" s="228" t="s">
        <v>162</v>
      </c>
      <c r="K36" s="101"/>
      <c r="L36" s="190" t="s">
        <v>162</v>
      </c>
      <c r="M36" s="101"/>
      <c r="N36" s="228" t="s">
        <v>162</v>
      </c>
      <c r="O36" s="101"/>
      <c r="P36" s="190" t="s">
        <v>162</v>
      </c>
      <c r="Q36" s="101"/>
      <c r="R36" s="228" t="s">
        <v>162</v>
      </c>
      <c r="S36" s="101"/>
      <c r="T36" s="190">
        <v>71</v>
      </c>
    </row>
    <row r="37" spans="2:20" ht="12.95" customHeight="1">
      <c r="B37" s="227" t="s">
        <v>659</v>
      </c>
      <c r="C37" s="9"/>
      <c r="D37" s="190">
        <v>112</v>
      </c>
      <c r="E37" s="101"/>
      <c r="F37" s="228">
        <v>0.09</v>
      </c>
      <c r="G37" s="101"/>
      <c r="H37" s="190">
        <v>122</v>
      </c>
      <c r="I37" s="101"/>
      <c r="J37" s="228" t="s">
        <v>660</v>
      </c>
      <c r="K37" s="101"/>
      <c r="L37" s="190">
        <v>112</v>
      </c>
      <c r="M37" s="101"/>
      <c r="N37" s="228">
        <v>0.05</v>
      </c>
      <c r="O37" s="101"/>
      <c r="P37" s="190">
        <v>118</v>
      </c>
      <c r="Q37" s="101"/>
      <c r="R37" s="228" t="s">
        <v>657</v>
      </c>
      <c r="S37" s="101"/>
      <c r="T37" s="190">
        <v>45</v>
      </c>
    </row>
    <row r="38" spans="2:20" ht="12.95" customHeight="1">
      <c r="B38" s="227" t="s">
        <v>661</v>
      </c>
      <c r="C38" s="9"/>
      <c r="D38" s="190" t="s">
        <v>162</v>
      </c>
      <c r="E38" s="101"/>
      <c r="F38" s="228" t="s">
        <v>162</v>
      </c>
      <c r="G38" s="101"/>
      <c r="H38" s="190" t="s">
        <v>162</v>
      </c>
      <c r="I38" s="101"/>
      <c r="J38" s="228" t="s">
        <v>162</v>
      </c>
      <c r="K38" s="101"/>
      <c r="L38" s="190" t="s">
        <v>162</v>
      </c>
      <c r="M38" s="101"/>
      <c r="N38" s="228" t="s">
        <v>162</v>
      </c>
      <c r="O38" s="101"/>
      <c r="P38" s="190" t="s">
        <v>162</v>
      </c>
      <c r="Q38" s="101"/>
      <c r="R38" s="228" t="s">
        <v>162</v>
      </c>
      <c r="S38" s="101"/>
      <c r="T38" s="190">
        <v>85</v>
      </c>
    </row>
    <row r="39" spans="2:20" ht="12.95" customHeight="1">
      <c r="B39" s="227" t="s">
        <v>518</v>
      </c>
      <c r="C39" s="9"/>
      <c r="D39" s="190">
        <v>157</v>
      </c>
      <c r="E39" s="101"/>
      <c r="F39" s="228">
        <v>0.1</v>
      </c>
      <c r="G39" s="101"/>
      <c r="H39" s="190">
        <v>173</v>
      </c>
      <c r="I39" s="101"/>
      <c r="J39" s="228" t="s">
        <v>622</v>
      </c>
      <c r="K39" s="101"/>
      <c r="L39" s="190">
        <v>169</v>
      </c>
      <c r="M39" s="101"/>
      <c r="N39" s="228">
        <v>0.13</v>
      </c>
      <c r="O39" s="101"/>
      <c r="P39" s="190">
        <v>191</v>
      </c>
      <c r="Q39" s="101"/>
      <c r="R39" s="228" t="s">
        <v>633</v>
      </c>
      <c r="S39" s="101"/>
      <c r="T39" s="190">
        <v>189</v>
      </c>
    </row>
    <row r="40" spans="2:20" ht="12.95" customHeight="1">
      <c r="B40" s="227" t="s">
        <v>662</v>
      </c>
      <c r="C40" s="9"/>
      <c r="D40" s="190">
        <v>90</v>
      </c>
      <c r="E40" s="101"/>
      <c r="F40" s="228">
        <v>0.09</v>
      </c>
      <c r="G40" s="101"/>
      <c r="H40" s="190">
        <v>98</v>
      </c>
      <c r="I40" s="101"/>
      <c r="J40" s="228" t="s">
        <v>663</v>
      </c>
      <c r="K40" s="101"/>
      <c r="L40" s="190">
        <v>35</v>
      </c>
      <c r="M40" s="101"/>
      <c r="N40" s="228" t="s">
        <v>162</v>
      </c>
      <c r="O40" s="101"/>
      <c r="P40" s="190" t="s">
        <v>162</v>
      </c>
      <c r="Q40" s="101"/>
      <c r="R40" s="228" t="s">
        <v>162</v>
      </c>
      <c r="S40" s="101"/>
      <c r="T40" s="190" t="s">
        <v>162</v>
      </c>
    </row>
    <row r="41" spans="2:20" ht="12.95" customHeight="1">
      <c r="B41" s="227" t="s">
        <v>521</v>
      </c>
      <c r="C41" s="9"/>
      <c r="D41" s="190" t="s">
        <v>162</v>
      </c>
      <c r="E41" s="101"/>
      <c r="F41" s="228" t="s">
        <v>162</v>
      </c>
      <c r="G41" s="101"/>
      <c r="H41" s="190" t="s">
        <v>162</v>
      </c>
      <c r="I41" s="101"/>
      <c r="J41" s="228" t="s">
        <v>162</v>
      </c>
      <c r="K41" s="101"/>
      <c r="L41" s="190">
        <v>57</v>
      </c>
      <c r="M41" s="101"/>
      <c r="N41" s="228">
        <v>1</v>
      </c>
      <c r="O41" s="101"/>
      <c r="P41" s="190">
        <v>114</v>
      </c>
      <c r="Q41" s="101"/>
      <c r="R41" s="228">
        <v>0.22</v>
      </c>
      <c r="S41" s="101"/>
      <c r="T41" s="190">
        <v>139</v>
      </c>
    </row>
    <row r="42" spans="2:20" ht="12.95" customHeight="1">
      <c r="B42" s="227" t="s">
        <v>519</v>
      </c>
      <c r="C42" s="9"/>
      <c r="D42" s="190">
        <v>160</v>
      </c>
      <c r="E42" s="101"/>
      <c r="F42" s="228">
        <v>0.1</v>
      </c>
      <c r="G42" s="101"/>
      <c r="H42" s="190">
        <v>176</v>
      </c>
      <c r="I42" s="101"/>
      <c r="J42" s="228" t="s">
        <v>664</v>
      </c>
      <c r="K42" s="101"/>
      <c r="L42" s="190">
        <v>168</v>
      </c>
      <c r="M42" s="101"/>
      <c r="N42" s="228">
        <v>0.02</v>
      </c>
      <c r="O42" s="101"/>
      <c r="P42" s="190">
        <v>172</v>
      </c>
      <c r="Q42" s="101"/>
      <c r="R42" s="228">
        <v>0</v>
      </c>
      <c r="S42" s="101"/>
      <c r="T42" s="190">
        <v>172</v>
      </c>
    </row>
    <row r="43" spans="2:20" ht="12.95" customHeight="1">
      <c r="B43" s="227" t="s">
        <v>665</v>
      </c>
      <c r="C43" s="9"/>
      <c r="D43" s="190" t="s">
        <v>162</v>
      </c>
      <c r="E43" s="101"/>
      <c r="F43" s="228" t="s">
        <v>162</v>
      </c>
      <c r="G43" s="101"/>
      <c r="H43" s="190" t="s">
        <v>162</v>
      </c>
      <c r="I43" s="101"/>
      <c r="J43" s="228" t="s">
        <v>162</v>
      </c>
      <c r="K43" s="101"/>
      <c r="L43" s="190" t="s">
        <v>162</v>
      </c>
      <c r="M43" s="101"/>
      <c r="N43" s="228" t="s">
        <v>162</v>
      </c>
      <c r="O43" s="101"/>
      <c r="P43" s="190" t="s">
        <v>162</v>
      </c>
      <c r="Q43" s="101"/>
      <c r="R43" s="228" t="s">
        <v>162</v>
      </c>
      <c r="S43" s="101"/>
      <c r="T43" s="190">
        <v>75</v>
      </c>
    </row>
    <row r="44" spans="2:20" ht="12.95" customHeight="1">
      <c r="B44" s="227" t="s">
        <v>666</v>
      </c>
      <c r="C44" s="9"/>
      <c r="D44" s="190">
        <v>112</v>
      </c>
      <c r="E44" s="101"/>
      <c r="F44" s="228">
        <v>0.09</v>
      </c>
      <c r="G44" s="101"/>
      <c r="H44" s="190">
        <v>122</v>
      </c>
      <c r="I44" s="101"/>
      <c r="J44" s="228" t="s">
        <v>660</v>
      </c>
      <c r="K44" s="101"/>
      <c r="L44" s="190">
        <v>112</v>
      </c>
      <c r="M44" s="101"/>
      <c r="N44" s="228">
        <v>0.23</v>
      </c>
      <c r="O44" s="101"/>
      <c r="P44" s="190">
        <v>138</v>
      </c>
      <c r="Q44" s="101"/>
      <c r="R44" s="228" t="s">
        <v>667</v>
      </c>
      <c r="S44" s="101"/>
      <c r="T44" s="190">
        <v>114</v>
      </c>
    </row>
    <row r="45" spans="2:20" ht="12.95" customHeight="1">
      <c r="B45" s="227" t="s">
        <v>558</v>
      </c>
      <c r="C45" s="9"/>
      <c r="D45" s="190">
        <v>117</v>
      </c>
      <c r="E45" s="101"/>
      <c r="F45" s="228">
        <v>0.09</v>
      </c>
      <c r="G45" s="101"/>
      <c r="H45" s="190">
        <v>127</v>
      </c>
      <c r="I45" s="101"/>
      <c r="J45" s="228" t="s">
        <v>625</v>
      </c>
      <c r="K45" s="101"/>
      <c r="L45" s="190">
        <v>123</v>
      </c>
      <c r="M45" s="101"/>
      <c r="N45" s="228">
        <v>0.18</v>
      </c>
      <c r="O45" s="101"/>
      <c r="P45" s="190">
        <v>145</v>
      </c>
      <c r="Q45" s="101"/>
      <c r="R45" s="228">
        <v>0.03</v>
      </c>
      <c r="S45" s="101"/>
      <c r="T45" s="190">
        <v>149</v>
      </c>
    </row>
    <row r="46" spans="2:20" ht="12.95" customHeight="1">
      <c r="B46" s="227" t="s">
        <v>668</v>
      </c>
      <c r="C46" s="9"/>
      <c r="D46" s="190">
        <v>137</v>
      </c>
      <c r="E46" s="101"/>
      <c r="F46" s="228">
        <v>0.1</v>
      </c>
      <c r="G46" s="101"/>
      <c r="H46" s="190">
        <v>151</v>
      </c>
      <c r="I46" s="101"/>
      <c r="J46" s="228" t="s">
        <v>664</v>
      </c>
      <c r="K46" s="101"/>
      <c r="L46" s="190">
        <v>143</v>
      </c>
      <c r="M46" s="101"/>
      <c r="N46" s="228">
        <v>0.17</v>
      </c>
      <c r="O46" s="101"/>
      <c r="P46" s="190">
        <v>167</v>
      </c>
      <c r="Q46" s="101"/>
      <c r="R46" s="228">
        <v>0.09</v>
      </c>
      <c r="S46" s="101"/>
      <c r="T46" s="190">
        <v>182</v>
      </c>
    </row>
    <row r="47" spans="2:20" ht="12.95" customHeight="1">
      <c r="B47" s="227" t="s">
        <v>576</v>
      </c>
      <c r="C47" s="9"/>
      <c r="D47" s="190">
        <v>135</v>
      </c>
      <c r="E47" s="101"/>
      <c r="F47" s="228">
        <v>0.13</v>
      </c>
      <c r="G47" s="101"/>
      <c r="H47" s="190">
        <v>153</v>
      </c>
      <c r="I47" s="101"/>
      <c r="J47" s="228" t="s">
        <v>625</v>
      </c>
      <c r="K47" s="101"/>
      <c r="L47" s="190">
        <v>149</v>
      </c>
      <c r="M47" s="101"/>
      <c r="N47" s="228">
        <v>0.01</v>
      </c>
      <c r="O47" s="101"/>
      <c r="P47" s="190">
        <v>151</v>
      </c>
      <c r="Q47" s="101"/>
      <c r="R47" s="228" t="s">
        <v>633</v>
      </c>
      <c r="S47" s="101"/>
      <c r="T47" s="190">
        <v>149</v>
      </c>
    </row>
    <row r="48" spans="2:20" ht="12.95" customHeight="1">
      <c r="B48" s="227" t="s">
        <v>669</v>
      </c>
      <c r="C48" s="9"/>
      <c r="D48" s="190" t="s">
        <v>162</v>
      </c>
      <c r="E48" s="101"/>
      <c r="F48" s="228" t="s">
        <v>162</v>
      </c>
      <c r="G48" s="101"/>
      <c r="H48" s="190" t="s">
        <v>162</v>
      </c>
      <c r="I48" s="101"/>
      <c r="J48" s="228" t="s">
        <v>162</v>
      </c>
      <c r="K48" s="101"/>
      <c r="L48" s="190" t="s">
        <v>162</v>
      </c>
      <c r="M48" s="101"/>
      <c r="N48" s="228" t="s">
        <v>162</v>
      </c>
      <c r="O48" s="101"/>
      <c r="P48" s="190" t="s">
        <v>162</v>
      </c>
      <c r="Q48" s="101"/>
      <c r="R48" s="228" t="s">
        <v>162</v>
      </c>
      <c r="S48" s="101"/>
      <c r="T48" s="190">
        <v>18</v>
      </c>
    </row>
    <row r="49" spans="2:20" ht="12.95" customHeight="1">
      <c r="B49" s="227" t="s">
        <v>670</v>
      </c>
      <c r="C49" s="9"/>
      <c r="D49" s="104">
        <v>88</v>
      </c>
      <c r="E49" s="102"/>
      <c r="F49" s="226">
        <v>0.14000000000000001</v>
      </c>
      <c r="G49" s="102"/>
      <c r="H49" s="104">
        <v>100</v>
      </c>
      <c r="I49" s="102"/>
      <c r="J49" s="226" t="s">
        <v>660</v>
      </c>
      <c r="K49" s="102"/>
      <c r="L49" s="57">
        <v>92</v>
      </c>
      <c r="M49" s="102"/>
      <c r="N49" s="226">
        <v>0.5</v>
      </c>
      <c r="O49" s="102"/>
      <c r="P49" s="57">
        <v>138</v>
      </c>
      <c r="Q49" s="102"/>
      <c r="R49" s="226" t="s">
        <v>654</v>
      </c>
      <c r="S49" s="102"/>
      <c r="T49" s="57">
        <v>53</v>
      </c>
    </row>
    <row r="50" spans="2:20" ht="6" customHeight="1">
      <c r="B50" s="9"/>
      <c r="C50" s="9"/>
      <c r="D50" s="100"/>
      <c r="E50" s="102"/>
      <c r="F50" s="225"/>
      <c r="G50" s="102"/>
      <c r="H50" s="100"/>
      <c r="I50" s="102"/>
      <c r="J50" s="225"/>
      <c r="K50" s="102"/>
      <c r="L50" s="102"/>
      <c r="M50" s="102"/>
      <c r="N50" s="225"/>
      <c r="O50" s="102"/>
      <c r="P50" s="102"/>
      <c r="Q50" s="102"/>
      <c r="R50" s="225"/>
      <c r="S50" s="102"/>
      <c r="T50" s="102"/>
    </row>
    <row r="51" spans="2:20" ht="228.95" customHeight="1">
      <c r="B51" s="516" t="s">
        <v>680</v>
      </c>
      <c r="C51" s="517"/>
      <c r="D51" s="517"/>
      <c r="E51" s="517"/>
      <c r="F51" s="517"/>
      <c r="G51" s="517"/>
      <c r="H51" s="517"/>
      <c r="I51" s="517"/>
      <c r="J51" s="517"/>
      <c r="K51" s="517"/>
      <c r="L51" s="517"/>
      <c r="M51" s="517"/>
      <c r="N51" s="517"/>
      <c r="O51" s="518"/>
      <c r="P51" s="518"/>
      <c r="Q51" s="518"/>
      <c r="R51" s="518"/>
      <c r="S51" s="518"/>
      <c r="T51" s="518"/>
    </row>
  </sheetData>
  <mergeCells count="3">
    <mergeCell ref="B4:T4"/>
    <mergeCell ref="Q2:T2"/>
    <mergeCell ref="B51:T51"/>
  </mergeCells>
  <pageMargins left="0.7" right="0.7" top="0.75" bottom="0.75" header="0.3" footer="0.3"/>
  <pageSetup paperSize="256"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76C9-36E2-B04E-A584-03F3B81D2997}">
  <dimension ref="B1:AA31"/>
  <sheetViews>
    <sheetView showGridLines="0" topLeftCell="A4" zoomScale="150" zoomScaleNormal="150" workbookViewId="0">
      <selection activeCell="B31" sqref="B31:Z31"/>
    </sheetView>
  </sheetViews>
  <sheetFormatPr baseColWidth="10" defaultColWidth="7.5" defaultRowHeight="12.75"/>
  <cols>
    <col min="1" max="1" width="2.375" style="2" customWidth="1"/>
    <col min="2" max="2" width="40" style="2" customWidth="1"/>
    <col min="3" max="3" width="1" style="2" customWidth="1"/>
    <col min="4" max="4" width="6.625" style="2" customWidth="1"/>
    <col min="5" max="5" width="1" style="2" customWidth="1"/>
    <col min="6" max="6" width="6.625" style="2" customWidth="1"/>
    <col min="7" max="7" width="1" style="2" customWidth="1"/>
    <col min="8" max="8" width="6.625" style="2" customWidth="1"/>
    <col min="9" max="9" width="1" style="2" customWidth="1"/>
    <col min="10" max="10" width="6.625" style="2" customWidth="1"/>
    <col min="11" max="11" width="1" style="2" customWidth="1"/>
    <col min="12" max="12" width="6.625" style="2" customWidth="1"/>
    <col min="13" max="13" width="1" style="2" customWidth="1"/>
    <col min="14" max="14" width="6.625" style="2" customWidth="1"/>
    <col min="15" max="15" width="1" style="2" customWidth="1"/>
    <col min="16" max="16" width="6.625" style="2" customWidth="1"/>
    <col min="17" max="17" width="1" style="2" customWidth="1"/>
    <col min="18" max="18" width="5.625" style="2" customWidth="1"/>
    <col min="19" max="19" width="1" style="2" customWidth="1"/>
    <col min="20" max="20" width="6.625" style="2" customWidth="1"/>
    <col min="21" max="21" width="1" style="2" customWidth="1"/>
    <col min="22" max="22" width="5.625" style="2" customWidth="1"/>
    <col min="23" max="23" width="1" style="2" customWidth="1"/>
    <col min="24" max="24" width="6.625" style="2" customWidth="1"/>
    <col min="25" max="25" width="1" style="2" customWidth="1"/>
    <col min="26" max="26" width="6.625" style="2" customWidth="1"/>
    <col min="27" max="27" width="2.375" style="2" customWidth="1"/>
    <col min="28" max="16384" width="7.5" style="2"/>
  </cols>
  <sheetData>
    <row r="1" spans="2:27" ht="12.95" customHeight="1"/>
    <row r="2" spans="2:27" ht="33.950000000000003" customHeight="1">
      <c r="B2" s="260"/>
      <c r="W2" s="452" t="s">
        <v>0</v>
      </c>
      <c r="X2" s="452"/>
      <c r="Y2" s="452"/>
      <c r="Z2" s="452"/>
    </row>
    <row r="3" spans="2:27" ht="12.95" customHeight="1">
      <c r="B3" s="260"/>
    </row>
    <row r="4" spans="2:27" ht="20.100000000000001" customHeight="1" thickBot="1">
      <c r="B4" s="457" t="s">
        <v>42</v>
      </c>
      <c r="C4" s="457"/>
      <c r="D4" s="457"/>
      <c r="E4" s="457"/>
      <c r="F4" s="457"/>
      <c r="G4" s="457"/>
      <c r="H4" s="457"/>
      <c r="I4" s="457"/>
      <c r="J4" s="457"/>
      <c r="K4" s="457"/>
      <c r="L4" s="457"/>
      <c r="M4" s="457"/>
      <c r="N4" s="457"/>
      <c r="O4" s="457"/>
      <c r="P4" s="457"/>
      <c r="Q4" s="457"/>
      <c r="R4" s="457"/>
      <c r="S4" s="457"/>
      <c r="T4" s="457"/>
      <c r="U4" s="457"/>
      <c r="V4" s="457"/>
      <c r="W4" s="457"/>
      <c r="X4" s="457"/>
      <c r="Y4" s="457"/>
      <c r="Z4" s="457"/>
      <c r="AA4" s="3"/>
    </row>
    <row r="5" spans="2:27" ht="43.5" customHeight="1" thickTop="1">
      <c r="B5" s="118"/>
      <c r="C5" s="118"/>
      <c r="D5" s="458" t="s">
        <v>43</v>
      </c>
      <c r="E5" s="458"/>
      <c r="F5" s="458"/>
      <c r="G5" s="117"/>
      <c r="H5" s="458" t="s">
        <v>44</v>
      </c>
      <c r="I5" s="458"/>
      <c r="J5" s="458"/>
      <c r="K5" s="117"/>
      <c r="L5" s="458" t="s">
        <v>45</v>
      </c>
      <c r="M5" s="458"/>
      <c r="N5" s="458"/>
      <c r="O5" s="116"/>
      <c r="P5" s="459" t="s">
        <v>46</v>
      </c>
      <c r="Q5" s="460"/>
      <c r="R5" s="460"/>
      <c r="S5" s="115"/>
      <c r="T5" s="460" t="s">
        <v>47</v>
      </c>
      <c r="U5" s="460"/>
      <c r="V5" s="460"/>
      <c r="W5" s="115"/>
      <c r="X5" s="460" t="s">
        <v>48</v>
      </c>
      <c r="Y5" s="460"/>
      <c r="Z5" s="460"/>
    </row>
    <row r="6" spans="2:27" s="110" customFormat="1" ht="14.1" customHeight="1">
      <c r="B6" s="114" t="s">
        <v>49</v>
      </c>
      <c r="C6" s="64"/>
      <c r="D6" s="66">
        <v>2023</v>
      </c>
      <c r="E6" s="71"/>
      <c r="F6" s="111">
        <v>2024</v>
      </c>
      <c r="G6" s="113"/>
      <c r="H6" s="66">
        <v>2023</v>
      </c>
      <c r="I6" s="71"/>
      <c r="J6" s="111">
        <v>2024</v>
      </c>
      <c r="K6" s="113"/>
      <c r="L6" s="66">
        <v>2023</v>
      </c>
      <c r="M6" s="71"/>
      <c r="N6" s="111">
        <v>2024</v>
      </c>
      <c r="O6" s="113"/>
      <c r="P6" s="66">
        <v>2023</v>
      </c>
      <c r="Q6" s="112"/>
      <c r="R6" s="111">
        <v>2024</v>
      </c>
      <c r="S6" s="113"/>
      <c r="T6" s="66">
        <v>2023</v>
      </c>
      <c r="U6" s="112"/>
      <c r="V6" s="111">
        <v>2024</v>
      </c>
      <c r="W6" s="113"/>
      <c r="X6" s="66">
        <v>2023</v>
      </c>
      <c r="Y6" s="112"/>
      <c r="Z6" s="111">
        <v>2024</v>
      </c>
      <c r="AA6" s="4"/>
    </row>
    <row r="7" spans="2:27" ht="17.100000000000001" customHeight="1">
      <c r="B7" s="109" t="s">
        <v>50</v>
      </c>
      <c r="C7" s="64"/>
      <c r="D7" s="62">
        <v>9643</v>
      </c>
      <c r="E7" s="108"/>
      <c r="F7" s="61">
        <v>9507</v>
      </c>
      <c r="G7" s="67"/>
      <c r="H7" s="62">
        <v>3810</v>
      </c>
      <c r="I7" s="108"/>
      <c r="J7" s="61">
        <v>4147</v>
      </c>
      <c r="K7" s="67"/>
      <c r="L7" s="62">
        <v>5814</v>
      </c>
      <c r="M7" s="108"/>
      <c r="N7" s="61">
        <v>5674</v>
      </c>
      <c r="O7" s="67"/>
      <c r="P7" s="62">
        <v>1911</v>
      </c>
      <c r="Q7" s="67"/>
      <c r="R7" s="61">
        <v>1829</v>
      </c>
      <c r="S7" s="67"/>
      <c r="T7" s="62">
        <v>0</v>
      </c>
      <c r="U7" s="67"/>
      <c r="V7" s="61">
        <v>0</v>
      </c>
      <c r="W7" s="67"/>
      <c r="X7" s="62">
        <v>21178</v>
      </c>
      <c r="Y7" s="67"/>
      <c r="Z7" s="61">
        <v>21156</v>
      </c>
      <c r="AA7" s="14"/>
    </row>
    <row r="8" spans="2:27" ht="12.95" customHeight="1">
      <c r="B8" s="107" t="s">
        <v>51</v>
      </c>
      <c r="C8" s="19"/>
      <c r="D8" s="27">
        <v>1568</v>
      </c>
      <c r="E8" s="28"/>
      <c r="F8" s="57">
        <v>1460</v>
      </c>
      <c r="G8" s="58"/>
      <c r="H8" s="27">
        <v>1069</v>
      </c>
      <c r="I8" s="28"/>
      <c r="J8" s="57">
        <v>1060</v>
      </c>
      <c r="K8" s="58"/>
      <c r="L8" s="27">
        <v>81</v>
      </c>
      <c r="M8" s="28"/>
      <c r="N8" s="57">
        <v>97</v>
      </c>
      <c r="O8" s="58"/>
      <c r="P8" s="27">
        <v>759</v>
      </c>
      <c r="Q8" s="58"/>
      <c r="R8" s="57">
        <v>683</v>
      </c>
      <c r="S8" s="58"/>
      <c r="T8" s="33" t="s">
        <v>52</v>
      </c>
      <c r="U8" s="58"/>
      <c r="V8" s="104" t="s">
        <v>53</v>
      </c>
      <c r="W8" s="58"/>
      <c r="X8" s="27">
        <v>0</v>
      </c>
      <c r="Y8" s="58"/>
      <c r="Z8" s="57">
        <v>0</v>
      </c>
      <c r="AA8" s="14"/>
    </row>
    <row r="9" spans="2:27" ht="12" customHeight="1">
      <c r="B9" s="107" t="s">
        <v>4</v>
      </c>
      <c r="C9" s="19"/>
      <c r="D9" s="27">
        <v>11211</v>
      </c>
      <c r="E9" s="28"/>
      <c r="F9" s="57">
        <v>10967</v>
      </c>
      <c r="G9" s="58"/>
      <c r="H9" s="27">
        <v>4879</v>
      </c>
      <c r="I9" s="28"/>
      <c r="J9" s="57">
        <v>5206</v>
      </c>
      <c r="K9" s="58"/>
      <c r="L9" s="27">
        <v>5895</v>
      </c>
      <c r="M9" s="28"/>
      <c r="N9" s="57">
        <v>5770</v>
      </c>
      <c r="O9" s="58"/>
      <c r="P9" s="27">
        <v>2670</v>
      </c>
      <c r="Q9" s="58"/>
      <c r="R9" s="57">
        <v>2512</v>
      </c>
      <c r="S9" s="58"/>
      <c r="T9" s="33" t="s">
        <v>52</v>
      </c>
      <c r="U9" s="58"/>
      <c r="V9" s="104" t="s">
        <v>53</v>
      </c>
      <c r="W9" s="58"/>
      <c r="X9" s="27">
        <v>21178</v>
      </c>
      <c r="Y9" s="58"/>
      <c r="Z9" s="57">
        <v>21156</v>
      </c>
      <c r="AA9" s="4"/>
    </row>
    <row r="10" spans="2:27" ht="12" customHeight="1">
      <c r="B10" s="106" t="s">
        <v>54</v>
      </c>
      <c r="C10" s="19"/>
      <c r="D10" s="27">
        <v>5056</v>
      </c>
      <c r="E10" s="28"/>
      <c r="F10" s="57">
        <v>4901</v>
      </c>
      <c r="G10" s="58"/>
      <c r="H10" s="27">
        <v>2033</v>
      </c>
      <c r="I10" s="28"/>
      <c r="J10" s="57">
        <v>2337</v>
      </c>
      <c r="K10" s="58"/>
      <c r="L10" s="27">
        <v>3055</v>
      </c>
      <c r="M10" s="28"/>
      <c r="N10" s="57">
        <v>2930</v>
      </c>
      <c r="O10" s="58"/>
      <c r="P10" s="27">
        <v>966</v>
      </c>
      <c r="Q10" s="58"/>
      <c r="R10" s="57">
        <v>817</v>
      </c>
      <c r="S10" s="58"/>
      <c r="T10" s="33" t="s">
        <v>55</v>
      </c>
      <c r="U10" s="58"/>
      <c r="V10" s="104" t="s">
        <v>56</v>
      </c>
      <c r="W10" s="58"/>
      <c r="X10" s="27">
        <v>9566</v>
      </c>
      <c r="Y10" s="58"/>
      <c r="Z10" s="57">
        <v>9467</v>
      </c>
      <c r="AA10" s="4"/>
    </row>
    <row r="11" spans="2:27" ht="12" customHeight="1">
      <c r="B11" s="106" t="s">
        <v>57</v>
      </c>
      <c r="C11" s="19"/>
      <c r="D11" s="27">
        <v>2196</v>
      </c>
      <c r="E11" s="28"/>
      <c r="F11" s="57">
        <v>2243</v>
      </c>
      <c r="G11" s="58"/>
      <c r="H11" s="27">
        <v>2098</v>
      </c>
      <c r="I11" s="28"/>
      <c r="J11" s="57">
        <v>2123</v>
      </c>
      <c r="K11" s="58"/>
      <c r="L11" s="27">
        <v>1141</v>
      </c>
      <c r="M11" s="28"/>
      <c r="N11" s="57">
        <v>1108</v>
      </c>
      <c r="O11" s="58"/>
      <c r="P11" s="27">
        <v>336</v>
      </c>
      <c r="Q11" s="58"/>
      <c r="R11" s="57">
        <v>334</v>
      </c>
      <c r="S11" s="58"/>
      <c r="T11" s="33" t="s">
        <v>58</v>
      </c>
      <c r="U11" s="58"/>
      <c r="V11" s="104" t="s">
        <v>59</v>
      </c>
      <c r="W11" s="58"/>
      <c r="X11" s="27">
        <v>5219</v>
      </c>
      <c r="Y11" s="58"/>
      <c r="Z11" s="57">
        <v>5311</v>
      </c>
      <c r="AA11" s="4"/>
    </row>
    <row r="12" spans="2:27" ht="12" customHeight="1">
      <c r="B12" s="106" t="s">
        <v>60</v>
      </c>
      <c r="C12" s="19"/>
      <c r="D12" s="27">
        <v>1978</v>
      </c>
      <c r="E12" s="28"/>
      <c r="F12" s="57">
        <v>1833</v>
      </c>
      <c r="G12" s="58"/>
      <c r="H12" s="27">
        <v>661</v>
      </c>
      <c r="I12" s="28"/>
      <c r="J12" s="57">
        <v>664</v>
      </c>
      <c r="K12" s="58"/>
      <c r="L12" s="27">
        <v>1338</v>
      </c>
      <c r="M12" s="28"/>
      <c r="N12" s="57">
        <v>1377</v>
      </c>
      <c r="O12" s="58"/>
      <c r="P12" s="27">
        <v>65</v>
      </c>
      <c r="Q12" s="58"/>
      <c r="R12" s="57">
        <v>19</v>
      </c>
      <c r="S12" s="58"/>
      <c r="T12" s="33" t="s">
        <v>61</v>
      </c>
      <c r="U12" s="58"/>
      <c r="V12" s="104" t="s">
        <v>62</v>
      </c>
      <c r="W12" s="58"/>
      <c r="X12" s="27">
        <v>3705</v>
      </c>
      <c r="Y12" s="58"/>
      <c r="Z12" s="57">
        <v>3555</v>
      </c>
      <c r="AA12" s="4"/>
    </row>
    <row r="13" spans="2:27" ht="12" customHeight="1">
      <c r="B13" s="106" t="s">
        <v>63</v>
      </c>
      <c r="C13" s="19"/>
      <c r="D13" s="27">
        <v>1981</v>
      </c>
      <c r="E13" s="28"/>
      <c r="F13" s="57">
        <v>1990</v>
      </c>
      <c r="G13" s="58"/>
      <c r="H13" s="27">
        <v>87</v>
      </c>
      <c r="I13" s="28"/>
      <c r="J13" s="57">
        <v>83</v>
      </c>
      <c r="K13" s="58"/>
      <c r="L13" s="27">
        <v>360</v>
      </c>
      <c r="M13" s="28"/>
      <c r="N13" s="57">
        <v>355</v>
      </c>
      <c r="O13" s="58"/>
      <c r="P13" s="27">
        <v>36</v>
      </c>
      <c r="Q13" s="58"/>
      <c r="R13" s="57">
        <v>38</v>
      </c>
      <c r="S13" s="58"/>
      <c r="T13" s="33" t="s">
        <v>64</v>
      </c>
      <c r="U13" s="58"/>
      <c r="V13" s="104" t="s">
        <v>65</v>
      </c>
      <c r="W13" s="58"/>
      <c r="X13" s="27">
        <v>2289</v>
      </c>
      <c r="Y13" s="58"/>
      <c r="Z13" s="57">
        <v>2295</v>
      </c>
      <c r="AA13" s="4"/>
    </row>
    <row r="14" spans="2:27" ht="12" customHeight="1">
      <c r="B14" s="106" t="s">
        <v>66</v>
      </c>
      <c r="C14" s="19"/>
      <c r="D14" s="27">
        <v>0</v>
      </c>
      <c r="E14" s="28"/>
      <c r="F14" s="57">
        <v>0</v>
      </c>
      <c r="G14" s="58"/>
      <c r="H14" s="27">
        <v>0</v>
      </c>
      <c r="I14" s="28"/>
      <c r="J14" s="57">
        <v>0</v>
      </c>
      <c r="K14" s="58"/>
      <c r="L14" s="27">
        <v>0</v>
      </c>
      <c r="M14" s="28"/>
      <c r="N14" s="57">
        <v>0</v>
      </c>
      <c r="O14" s="58"/>
      <c r="P14" s="27">
        <v>1260</v>
      </c>
      <c r="Q14" s="58"/>
      <c r="R14" s="57">
        <v>1296</v>
      </c>
      <c r="S14" s="58"/>
      <c r="T14" s="33">
        <v>0</v>
      </c>
      <c r="U14" s="58"/>
      <c r="V14" s="104">
        <v>0</v>
      </c>
      <c r="W14" s="58"/>
      <c r="X14" s="27">
        <v>1260</v>
      </c>
      <c r="Y14" s="58"/>
      <c r="Z14" s="57">
        <v>1296</v>
      </c>
      <c r="AA14" s="4"/>
    </row>
    <row r="15" spans="2:27" ht="12" customHeight="1">
      <c r="B15" s="106" t="s">
        <v>67</v>
      </c>
      <c r="C15" s="19"/>
      <c r="D15" s="27" t="s">
        <v>68</v>
      </c>
      <c r="E15" s="28"/>
      <c r="F15" s="57" t="s">
        <v>68</v>
      </c>
      <c r="G15" s="58"/>
      <c r="H15" s="27">
        <v>0</v>
      </c>
      <c r="I15" s="28"/>
      <c r="J15" s="57">
        <v>0</v>
      </c>
      <c r="K15" s="58"/>
      <c r="L15" s="27">
        <v>0</v>
      </c>
      <c r="M15" s="28"/>
      <c r="N15" s="57">
        <v>0</v>
      </c>
      <c r="O15" s="58"/>
      <c r="P15" s="27">
        <v>8</v>
      </c>
      <c r="Q15" s="58"/>
      <c r="R15" s="57">
        <v>8</v>
      </c>
      <c r="S15" s="58"/>
      <c r="T15" s="27" t="s">
        <v>69</v>
      </c>
      <c r="U15" s="58"/>
      <c r="V15" s="57" t="s">
        <v>70</v>
      </c>
      <c r="W15" s="58"/>
      <c r="X15" s="27" t="s">
        <v>71</v>
      </c>
      <c r="Y15" s="58"/>
      <c r="Z15" s="57" t="s">
        <v>72</v>
      </c>
      <c r="AA15" s="4"/>
    </row>
    <row r="16" spans="2:27" ht="12.95" customHeight="1">
      <c r="B16" s="107" t="s">
        <v>7</v>
      </c>
      <c r="C16" s="19"/>
      <c r="D16" s="27">
        <v>2728</v>
      </c>
      <c r="E16" s="28"/>
      <c r="F16" s="57">
        <v>2902</v>
      </c>
      <c r="G16" s="58"/>
      <c r="H16" s="27">
        <v>1175</v>
      </c>
      <c r="I16" s="28"/>
      <c r="J16" s="57">
        <v>1286</v>
      </c>
      <c r="K16" s="58"/>
      <c r="L16" s="27">
        <v>113</v>
      </c>
      <c r="M16" s="28"/>
      <c r="N16" s="57">
        <v>79</v>
      </c>
      <c r="O16" s="58"/>
      <c r="P16" s="27">
        <v>285</v>
      </c>
      <c r="Q16" s="58"/>
      <c r="R16" s="57">
        <v>272</v>
      </c>
      <c r="S16" s="58"/>
      <c r="T16" s="33" t="s">
        <v>73</v>
      </c>
      <c r="U16" s="58"/>
      <c r="V16" s="104" t="s">
        <v>74</v>
      </c>
      <c r="W16" s="58"/>
      <c r="X16" s="27">
        <v>4258</v>
      </c>
      <c r="Y16" s="58"/>
      <c r="Z16" s="57">
        <v>4499</v>
      </c>
      <c r="AA16" s="14"/>
    </row>
    <row r="17" spans="2:27" ht="12" customHeight="1">
      <c r="B17" s="106" t="s">
        <v>54</v>
      </c>
      <c r="C17" s="19"/>
      <c r="D17" s="27">
        <v>1318</v>
      </c>
      <c r="E17" s="28"/>
      <c r="F17" s="57">
        <v>1399</v>
      </c>
      <c r="G17" s="58"/>
      <c r="H17" s="27">
        <v>413</v>
      </c>
      <c r="I17" s="28"/>
      <c r="J17" s="57">
        <v>450</v>
      </c>
      <c r="K17" s="58"/>
      <c r="L17" s="27">
        <v>58</v>
      </c>
      <c r="M17" s="28"/>
      <c r="N17" s="57" t="s">
        <v>75</v>
      </c>
      <c r="O17" s="58"/>
      <c r="P17" s="27">
        <v>93</v>
      </c>
      <c r="Q17" s="58"/>
      <c r="R17" s="57">
        <v>48</v>
      </c>
      <c r="S17" s="58"/>
      <c r="T17" s="27">
        <v>0</v>
      </c>
      <c r="U17" s="58"/>
      <c r="V17" s="57">
        <v>0</v>
      </c>
      <c r="W17" s="58"/>
      <c r="X17" s="27">
        <v>1883</v>
      </c>
      <c r="Y17" s="58"/>
      <c r="Z17" s="57">
        <v>1885</v>
      </c>
      <c r="AA17" s="4"/>
    </row>
    <row r="18" spans="2:27" ht="12" customHeight="1">
      <c r="B18" s="106" t="s">
        <v>57</v>
      </c>
      <c r="C18" s="19"/>
      <c r="D18" s="27">
        <v>577</v>
      </c>
      <c r="E18" s="28"/>
      <c r="F18" s="57">
        <v>674</v>
      </c>
      <c r="G18" s="58"/>
      <c r="H18" s="27">
        <v>592</v>
      </c>
      <c r="I18" s="28"/>
      <c r="J18" s="57">
        <v>685</v>
      </c>
      <c r="K18" s="58"/>
      <c r="L18" s="27">
        <v>6</v>
      </c>
      <c r="M18" s="28"/>
      <c r="N18" s="57">
        <v>32</v>
      </c>
      <c r="O18" s="58"/>
      <c r="P18" s="27">
        <v>7</v>
      </c>
      <c r="Q18" s="58"/>
      <c r="R18" s="57">
        <v>16</v>
      </c>
      <c r="S18" s="58"/>
      <c r="T18" s="27">
        <v>0</v>
      </c>
      <c r="U18" s="58"/>
      <c r="V18" s="57">
        <v>0</v>
      </c>
      <c r="W18" s="58"/>
      <c r="X18" s="27">
        <v>1181</v>
      </c>
      <c r="Y18" s="58"/>
      <c r="Z18" s="57">
        <v>1407</v>
      </c>
      <c r="AA18" s="4"/>
    </row>
    <row r="19" spans="2:27" ht="12" customHeight="1">
      <c r="B19" s="106" t="s">
        <v>60</v>
      </c>
      <c r="C19" s="19"/>
      <c r="D19" s="27">
        <v>315</v>
      </c>
      <c r="E19" s="28"/>
      <c r="F19" s="57">
        <v>310</v>
      </c>
      <c r="G19" s="58"/>
      <c r="H19" s="27">
        <v>154</v>
      </c>
      <c r="I19" s="28"/>
      <c r="J19" s="57">
        <v>140</v>
      </c>
      <c r="K19" s="58"/>
      <c r="L19" s="27">
        <v>40</v>
      </c>
      <c r="M19" s="28"/>
      <c r="N19" s="104">
        <v>47</v>
      </c>
      <c r="O19" s="58"/>
      <c r="P19" s="27">
        <v>135</v>
      </c>
      <c r="Q19" s="58"/>
      <c r="R19" s="57">
        <v>152</v>
      </c>
      <c r="S19" s="58"/>
      <c r="T19" s="27">
        <v>0</v>
      </c>
      <c r="U19" s="58"/>
      <c r="V19" s="57">
        <v>0</v>
      </c>
      <c r="W19" s="58"/>
      <c r="X19" s="27">
        <v>643</v>
      </c>
      <c r="Y19" s="58"/>
      <c r="Z19" s="57">
        <v>648</v>
      </c>
      <c r="AA19" s="4"/>
    </row>
    <row r="20" spans="2:27" ht="12" customHeight="1">
      <c r="B20" s="106" t="s">
        <v>63</v>
      </c>
      <c r="C20" s="19"/>
      <c r="D20" s="27">
        <v>522</v>
      </c>
      <c r="E20" s="28"/>
      <c r="F20" s="57">
        <v>520</v>
      </c>
      <c r="G20" s="58"/>
      <c r="H20" s="27">
        <v>16</v>
      </c>
      <c r="I20" s="28"/>
      <c r="J20" s="57">
        <v>11</v>
      </c>
      <c r="K20" s="58"/>
      <c r="L20" s="27">
        <v>11</v>
      </c>
      <c r="M20" s="28"/>
      <c r="N20" s="57">
        <v>13</v>
      </c>
      <c r="O20" s="58"/>
      <c r="P20" s="27">
        <v>41</v>
      </c>
      <c r="Q20" s="58"/>
      <c r="R20" s="57">
        <v>32</v>
      </c>
      <c r="S20" s="58"/>
      <c r="T20" s="27">
        <v>0</v>
      </c>
      <c r="U20" s="58"/>
      <c r="V20" s="57">
        <v>0</v>
      </c>
      <c r="W20" s="58"/>
      <c r="X20" s="27">
        <v>590</v>
      </c>
      <c r="Y20" s="58"/>
      <c r="Z20" s="57">
        <v>576</v>
      </c>
      <c r="AA20" s="4"/>
    </row>
    <row r="21" spans="2:27" ht="12" customHeight="1">
      <c r="B21" s="106" t="s">
        <v>66</v>
      </c>
      <c r="C21" s="19"/>
      <c r="D21" s="27" t="s">
        <v>68</v>
      </c>
      <c r="E21" s="28"/>
      <c r="F21" s="57">
        <v>0</v>
      </c>
      <c r="G21" s="58"/>
      <c r="H21" s="27">
        <v>0</v>
      </c>
      <c r="I21" s="28"/>
      <c r="J21" s="57">
        <v>0</v>
      </c>
      <c r="K21" s="58"/>
      <c r="L21" s="27">
        <v>0</v>
      </c>
      <c r="M21" s="28"/>
      <c r="N21" s="57">
        <v>0</v>
      </c>
      <c r="O21" s="58"/>
      <c r="P21" s="27">
        <v>31</v>
      </c>
      <c r="Q21" s="58"/>
      <c r="R21" s="57">
        <v>38</v>
      </c>
      <c r="S21" s="58"/>
      <c r="T21" s="27">
        <v>0</v>
      </c>
      <c r="U21" s="58"/>
      <c r="V21" s="57">
        <v>0</v>
      </c>
      <c r="W21" s="58"/>
      <c r="X21" s="27">
        <v>31</v>
      </c>
      <c r="Y21" s="58"/>
      <c r="Z21" s="57">
        <v>38</v>
      </c>
      <c r="AA21" s="4"/>
    </row>
    <row r="22" spans="2:27" ht="12" customHeight="1">
      <c r="B22" s="106" t="s">
        <v>67</v>
      </c>
      <c r="C22" s="19"/>
      <c r="D22" s="27" t="s">
        <v>76</v>
      </c>
      <c r="E22" s="28"/>
      <c r="F22" s="57" t="s">
        <v>77</v>
      </c>
      <c r="G22" s="58"/>
      <c r="H22" s="33" t="s">
        <v>68</v>
      </c>
      <c r="I22" s="101"/>
      <c r="J22" s="57">
        <v>0</v>
      </c>
      <c r="K22" s="58"/>
      <c r="L22" s="33" t="s">
        <v>78</v>
      </c>
      <c r="M22" s="101"/>
      <c r="N22" s="104" t="s">
        <v>77</v>
      </c>
      <c r="O22" s="58"/>
      <c r="P22" s="33" t="s">
        <v>79</v>
      </c>
      <c r="Q22" s="58"/>
      <c r="R22" s="104" t="s">
        <v>80</v>
      </c>
      <c r="S22" s="58"/>
      <c r="T22" s="33" t="s">
        <v>73</v>
      </c>
      <c r="U22" s="58"/>
      <c r="V22" s="104" t="s">
        <v>74</v>
      </c>
      <c r="W22" s="58"/>
      <c r="X22" s="33" t="s">
        <v>81</v>
      </c>
      <c r="Y22" s="58"/>
      <c r="Z22" s="104" t="s">
        <v>82</v>
      </c>
      <c r="AA22" s="4"/>
    </row>
    <row r="23" spans="2:27" ht="12" customHeight="1">
      <c r="B23" s="107" t="s">
        <v>83</v>
      </c>
      <c r="C23" s="19"/>
      <c r="D23" s="27">
        <v>2077</v>
      </c>
      <c r="E23" s="28"/>
      <c r="F23" s="57">
        <v>2230</v>
      </c>
      <c r="G23" s="58"/>
      <c r="H23" s="27">
        <v>840</v>
      </c>
      <c r="I23" s="28"/>
      <c r="J23" s="57">
        <v>916</v>
      </c>
      <c r="K23" s="58"/>
      <c r="L23" s="33" t="s">
        <v>84</v>
      </c>
      <c r="M23" s="101"/>
      <c r="N23" s="104" t="s">
        <v>85</v>
      </c>
      <c r="O23" s="58"/>
      <c r="P23" s="27">
        <v>229</v>
      </c>
      <c r="Q23" s="58"/>
      <c r="R23" s="57">
        <v>217</v>
      </c>
      <c r="S23" s="58"/>
      <c r="T23" s="33" t="s">
        <v>86</v>
      </c>
      <c r="U23" s="58"/>
      <c r="V23" s="104" t="s">
        <v>87</v>
      </c>
      <c r="W23" s="58"/>
      <c r="X23" s="27">
        <v>3022</v>
      </c>
      <c r="Y23" s="58"/>
      <c r="Z23" s="57">
        <v>3204</v>
      </c>
      <c r="AA23" s="4"/>
    </row>
    <row r="24" spans="2:27" ht="12" customHeight="1">
      <c r="B24" s="106" t="s">
        <v>54</v>
      </c>
      <c r="C24" s="19"/>
      <c r="D24" s="27">
        <v>1080</v>
      </c>
      <c r="E24" s="28"/>
      <c r="F24" s="57">
        <v>1165</v>
      </c>
      <c r="G24" s="58"/>
      <c r="H24" s="27">
        <v>252</v>
      </c>
      <c r="I24" s="28"/>
      <c r="J24" s="57">
        <v>264</v>
      </c>
      <c r="K24" s="58"/>
      <c r="L24" s="33" t="s">
        <v>88</v>
      </c>
      <c r="M24" s="101"/>
      <c r="N24" s="104" t="s">
        <v>89</v>
      </c>
      <c r="O24" s="58"/>
      <c r="P24" s="27">
        <v>63</v>
      </c>
      <c r="Q24" s="58"/>
      <c r="R24" s="57">
        <v>14</v>
      </c>
      <c r="S24" s="58"/>
      <c r="T24" s="33">
        <v>0</v>
      </c>
      <c r="U24" s="58"/>
      <c r="V24" s="104">
        <v>0</v>
      </c>
      <c r="W24" s="58"/>
      <c r="X24" s="27">
        <v>1367</v>
      </c>
      <c r="Y24" s="58"/>
      <c r="Z24" s="57">
        <v>1344</v>
      </c>
      <c r="AA24" s="4"/>
    </row>
    <row r="25" spans="2:27" ht="12.95" customHeight="1">
      <c r="B25" s="106" t="s">
        <v>57</v>
      </c>
      <c r="C25" s="19"/>
      <c r="D25" s="27">
        <v>423</v>
      </c>
      <c r="E25" s="28"/>
      <c r="F25" s="57">
        <v>498</v>
      </c>
      <c r="G25" s="58"/>
      <c r="H25" s="27">
        <v>471</v>
      </c>
      <c r="I25" s="28"/>
      <c r="J25" s="57">
        <v>559</v>
      </c>
      <c r="K25" s="58"/>
      <c r="L25" s="27" t="s">
        <v>90</v>
      </c>
      <c r="M25" s="28"/>
      <c r="N25" s="57" t="s">
        <v>91</v>
      </c>
      <c r="O25" s="58"/>
      <c r="P25" s="27" t="s">
        <v>75</v>
      </c>
      <c r="Q25" s="58"/>
      <c r="R25" s="57" t="s">
        <v>76</v>
      </c>
      <c r="S25" s="58"/>
      <c r="T25" s="27">
        <v>0</v>
      </c>
      <c r="U25" s="58"/>
      <c r="V25" s="57">
        <v>0</v>
      </c>
      <c r="W25" s="58"/>
      <c r="X25" s="27">
        <v>856</v>
      </c>
      <c r="Y25" s="58"/>
      <c r="Z25" s="57">
        <v>1049</v>
      </c>
      <c r="AA25" s="14"/>
    </row>
    <row r="26" spans="2:27" ht="12" customHeight="1">
      <c r="B26" s="106" t="s">
        <v>60</v>
      </c>
      <c r="C26" s="19"/>
      <c r="D26" s="27">
        <v>162</v>
      </c>
      <c r="E26" s="28"/>
      <c r="F26" s="57">
        <v>162</v>
      </c>
      <c r="G26" s="58"/>
      <c r="H26" s="27">
        <v>108</v>
      </c>
      <c r="I26" s="28"/>
      <c r="J26" s="57">
        <v>87</v>
      </c>
      <c r="K26" s="58"/>
      <c r="L26" s="27" t="s">
        <v>77</v>
      </c>
      <c r="M26" s="28"/>
      <c r="N26" s="104">
        <v>5</v>
      </c>
      <c r="O26" s="58"/>
      <c r="P26" s="27">
        <v>129</v>
      </c>
      <c r="Q26" s="58"/>
      <c r="R26" s="57">
        <v>151</v>
      </c>
      <c r="S26" s="58"/>
      <c r="T26" s="27">
        <v>0</v>
      </c>
      <c r="U26" s="58"/>
      <c r="V26" s="57" t="s">
        <v>68</v>
      </c>
      <c r="W26" s="58"/>
      <c r="X26" s="27">
        <v>399</v>
      </c>
      <c r="Y26" s="58"/>
      <c r="Z26" s="57">
        <v>405</v>
      </c>
      <c r="AA26" s="4"/>
    </row>
    <row r="27" spans="2:27" ht="12" customHeight="1">
      <c r="B27" s="106" t="s">
        <v>63</v>
      </c>
      <c r="C27" s="19"/>
      <c r="D27" s="27">
        <v>415</v>
      </c>
      <c r="E27" s="28"/>
      <c r="F27" s="57">
        <v>406</v>
      </c>
      <c r="G27" s="58"/>
      <c r="H27" s="27">
        <v>8</v>
      </c>
      <c r="I27" s="28"/>
      <c r="J27" s="57">
        <v>7</v>
      </c>
      <c r="K27" s="58"/>
      <c r="L27" s="33">
        <v>3</v>
      </c>
      <c r="M27" s="101"/>
      <c r="N27" s="104">
        <v>6</v>
      </c>
      <c r="O27" s="58"/>
      <c r="P27" s="27">
        <v>40</v>
      </c>
      <c r="Q27" s="58"/>
      <c r="R27" s="57">
        <v>31</v>
      </c>
      <c r="S27" s="58"/>
      <c r="T27" s="27" t="s">
        <v>68</v>
      </c>
      <c r="U27" s="58"/>
      <c r="V27" s="104">
        <v>0</v>
      </c>
      <c r="W27" s="58"/>
      <c r="X27" s="27">
        <v>466</v>
      </c>
      <c r="Y27" s="58"/>
      <c r="Z27" s="57">
        <v>450</v>
      </c>
      <c r="AA27" s="4"/>
    </row>
    <row r="28" spans="2:27" ht="12" customHeight="1">
      <c r="B28" s="106" t="s">
        <v>66</v>
      </c>
      <c r="C28" s="19"/>
      <c r="D28" s="27" t="s">
        <v>68</v>
      </c>
      <c r="E28" s="28"/>
      <c r="F28" s="57">
        <v>0</v>
      </c>
      <c r="G28" s="58"/>
      <c r="H28" s="27">
        <v>0</v>
      </c>
      <c r="I28" s="28"/>
      <c r="J28" s="57">
        <v>0</v>
      </c>
      <c r="K28" s="58"/>
      <c r="L28" s="27">
        <v>0</v>
      </c>
      <c r="M28" s="28"/>
      <c r="N28" s="104">
        <v>0</v>
      </c>
      <c r="O28" s="58"/>
      <c r="P28" s="27">
        <v>31</v>
      </c>
      <c r="Q28" s="58"/>
      <c r="R28" s="57">
        <v>37</v>
      </c>
      <c r="S28" s="58"/>
      <c r="T28" s="27">
        <v>0</v>
      </c>
      <c r="U28" s="58"/>
      <c r="V28" s="57">
        <v>0</v>
      </c>
      <c r="W28" s="58"/>
      <c r="X28" s="27">
        <v>31</v>
      </c>
      <c r="Y28" s="58"/>
      <c r="Z28" s="57">
        <v>37</v>
      </c>
      <c r="AA28" s="4"/>
    </row>
    <row r="29" spans="2:27" ht="12.6" customHeight="1">
      <c r="B29" s="105" t="s">
        <v>92</v>
      </c>
      <c r="C29" s="19"/>
      <c r="D29" s="27" t="s">
        <v>76</v>
      </c>
      <c r="E29" s="28"/>
      <c r="F29" s="57" t="s">
        <v>77</v>
      </c>
      <c r="G29" s="58"/>
      <c r="H29" s="33">
        <v>0</v>
      </c>
      <c r="I29" s="101"/>
      <c r="J29" s="57">
        <v>0</v>
      </c>
      <c r="K29" s="58"/>
      <c r="L29" s="33" t="s">
        <v>78</v>
      </c>
      <c r="M29" s="101"/>
      <c r="N29" s="104" t="s">
        <v>77</v>
      </c>
      <c r="O29" s="58"/>
      <c r="P29" s="33" t="s">
        <v>79</v>
      </c>
      <c r="Q29" s="58"/>
      <c r="R29" s="104" t="s">
        <v>80</v>
      </c>
      <c r="S29" s="58"/>
      <c r="T29" s="33" t="s">
        <v>86</v>
      </c>
      <c r="U29" s="58"/>
      <c r="V29" s="104" t="s">
        <v>87</v>
      </c>
      <c r="W29" s="58"/>
      <c r="X29" s="33" t="s">
        <v>93</v>
      </c>
      <c r="Y29" s="58"/>
      <c r="Z29" s="104" t="s">
        <v>94</v>
      </c>
      <c r="AA29" s="14"/>
    </row>
    <row r="30" spans="2:27" ht="6" customHeight="1">
      <c r="B30" s="103"/>
      <c r="C30" s="19"/>
      <c r="D30" s="28"/>
      <c r="E30" s="28"/>
      <c r="F30" s="102"/>
      <c r="G30" s="58"/>
      <c r="H30" s="101"/>
      <c r="I30" s="101"/>
      <c r="J30" s="102"/>
      <c r="K30" s="58"/>
      <c r="L30" s="101"/>
      <c r="M30" s="101"/>
      <c r="N30" s="100"/>
      <c r="O30" s="58"/>
      <c r="P30" s="101"/>
      <c r="Q30" s="58"/>
      <c r="R30" s="100"/>
      <c r="S30" s="58"/>
      <c r="T30" s="101"/>
      <c r="U30" s="58"/>
      <c r="V30" s="100"/>
      <c r="W30" s="58"/>
      <c r="X30" s="101"/>
      <c r="Y30" s="58"/>
      <c r="Z30" s="100"/>
      <c r="AA30" s="14"/>
    </row>
    <row r="31" spans="2:27" ht="120" customHeight="1">
      <c r="B31" s="456" t="s">
        <v>95</v>
      </c>
      <c r="C31" s="456"/>
      <c r="D31" s="456"/>
      <c r="E31" s="456"/>
      <c r="F31" s="456"/>
      <c r="G31" s="455"/>
      <c r="H31" s="455"/>
      <c r="I31" s="455"/>
      <c r="J31" s="455"/>
      <c r="K31" s="455"/>
      <c r="L31" s="455"/>
      <c r="M31" s="455"/>
      <c r="N31" s="455"/>
      <c r="O31" s="455"/>
      <c r="P31" s="455"/>
      <c r="Q31" s="455"/>
      <c r="R31" s="455"/>
      <c r="S31" s="455"/>
      <c r="T31" s="455"/>
      <c r="U31" s="455"/>
      <c r="V31" s="455"/>
      <c r="W31" s="455"/>
      <c r="X31" s="455"/>
      <c r="Y31" s="455"/>
      <c r="Z31" s="455"/>
      <c r="AA31" s="99"/>
    </row>
  </sheetData>
  <mergeCells count="9">
    <mergeCell ref="B31:Z31"/>
    <mergeCell ref="W2:Z2"/>
    <mergeCell ref="B4:Z4"/>
    <mergeCell ref="D5:F5"/>
    <mergeCell ref="L5:N5"/>
    <mergeCell ref="P5:R5"/>
    <mergeCell ref="T5:V5"/>
    <mergeCell ref="H5:J5"/>
    <mergeCell ref="X5:Z5"/>
  </mergeCells>
  <pageMargins left="0.7" right="0.7" top="0.75" bottom="0.75" header="0.3" footer="0.3"/>
  <pageSetup paperSize="256"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0B18-7584-4246-A425-A060D12BC9CA}">
  <dimension ref="B2:Z52"/>
  <sheetViews>
    <sheetView showGridLines="0" zoomScale="150" zoomScaleNormal="150" workbookViewId="0">
      <selection activeCell="F9" sqref="F9"/>
    </sheetView>
  </sheetViews>
  <sheetFormatPr baseColWidth="10" defaultColWidth="7.5" defaultRowHeight="12.75"/>
  <cols>
    <col min="1" max="1" width="2.375" style="2" customWidth="1"/>
    <col min="2" max="2" width="30.875" style="2" customWidth="1"/>
    <col min="3" max="3" width="1" style="2" customWidth="1"/>
    <col min="4" max="4" width="6.625" style="2" customWidth="1"/>
    <col min="5" max="5" width="1.625" style="2" customWidth="1"/>
    <col min="6" max="6" width="30.875" style="2" customWidth="1"/>
    <col min="7" max="7" width="1" style="2" customWidth="1"/>
    <col min="8" max="8" width="6.625" style="2" customWidth="1"/>
    <col min="9" max="9" width="1.625" style="2" customWidth="1"/>
    <col min="10" max="10" width="19.375" style="2" customWidth="1"/>
    <col min="11" max="11" width="1" style="2" customWidth="1"/>
    <col min="12" max="12" width="6.625" style="2" customWidth="1"/>
    <col min="13" max="13" width="1" style="2" customWidth="1"/>
    <col min="14" max="14" width="6.625" style="2" customWidth="1"/>
    <col min="15" max="15" width="1" style="2" customWidth="1"/>
    <col min="16" max="16" width="6.625" style="2" customWidth="1"/>
    <col min="17" max="17" width="2.375" style="2" customWidth="1"/>
    <col min="18" max="18" width="5.625" style="2" customWidth="1"/>
    <col min="19" max="19" width="1" style="2" customWidth="1"/>
    <col min="20" max="20" width="6.625" style="2" customWidth="1"/>
    <col min="21" max="21" width="1" style="2" customWidth="1"/>
    <col min="22" max="22" width="5.625" style="2" customWidth="1"/>
    <col min="23" max="23" width="1" style="2" customWidth="1"/>
    <col min="24" max="24" width="6.625" style="2" customWidth="1"/>
    <col min="25" max="25" width="1" style="2" customWidth="1"/>
    <col min="26" max="26" width="6.625" style="2" customWidth="1"/>
    <col min="27" max="27" width="8.625" style="2" customWidth="1"/>
    <col min="28" max="16384" width="7.5" style="2"/>
  </cols>
  <sheetData>
    <row r="2" spans="2:26" ht="33.950000000000003" customHeight="1">
      <c r="B2" s="258"/>
      <c r="C2" s="258"/>
      <c r="D2" s="258"/>
      <c r="M2" s="452" t="s">
        <v>0</v>
      </c>
      <c r="N2" s="452"/>
      <c r="O2" s="452"/>
      <c r="P2" s="452"/>
    </row>
    <row r="3" spans="2:26" ht="12.95" customHeight="1">
      <c r="B3" s="259"/>
      <c r="C3" s="259"/>
      <c r="D3" s="259"/>
    </row>
    <row r="4" spans="2:26" ht="20.100000000000001" customHeight="1" thickBot="1">
      <c r="B4" s="461" t="s">
        <v>96</v>
      </c>
      <c r="C4" s="462"/>
      <c r="D4" s="462"/>
      <c r="E4" s="152"/>
      <c r="F4" s="461" t="s">
        <v>96</v>
      </c>
      <c r="G4" s="462"/>
      <c r="H4" s="462"/>
      <c r="I4" s="151"/>
      <c r="J4" s="461" t="s">
        <v>97</v>
      </c>
      <c r="K4" s="467"/>
      <c r="L4" s="467"/>
      <c r="M4" s="467"/>
      <c r="N4" s="467"/>
      <c r="O4" s="467"/>
      <c r="P4" s="467"/>
      <c r="Q4" s="119"/>
      <c r="R4" s="119"/>
      <c r="S4" s="119"/>
      <c r="T4" s="119"/>
      <c r="U4" s="119"/>
      <c r="V4" s="119"/>
      <c r="W4" s="119"/>
      <c r="X4" s="119"/>
      <c r="Y4" s="119"/>
      <c r="Z4" s="119"/>
    </row>
    <row r="5" spans="2:26" s="110" customFormat="1" ht="35.1" customHeight="1">
      <c r="B5" s="114"/>
      <c r="C5" s="64"/>
      <c r="D5" s="150" t="s">
        <v>98</v>
      </c>
      <c r="E5" s="108"/>
      <c r="F5" s="114"/>
      <c r="G5" s="64"/>
      <c r="H5" s="150" t="s">
        <v>98</v>
      </c>
      <c r="I5" s="149"/>
      <c r="J5" s="149" t="s">
        <v>99</v>
      </c>
      <c r="K5" s="149"/>
      <c r="L5" s="148" t="s">
        <v>100</v>
      </c>
      <c r="M5" s="147"/>
      <c r="N5" s="148" t="s">
        <v>101</v>
      </c>
      <c r="O5" s="147"/>
      <c r="P5" s="146" t="s">
        <v>98</v>
      </c>
      <c r="Q5" s="98"/>
      <c r="R5" s="98"/>
      <c r="S5" s="98"/>
      <c r="T5" s="98"/>
      <c r="U5" s="98"/>
      <c r="V5" s="98"/>
      <c r="W5" s="98"/>
      <c r="X5" s="98"/>
      <c r="Y5" s="98"/>
      <c r="Z5" s="98"/>
    </row>
    <row r="6" spans="2:26" ht="12" customHeight="1">
      <c r="B6" s="145" t="s">
        <v>102</v>
      </c>
      <c r="C6" s="64"/>
      <c r="D6" s="144"/>
      <c r="E6" s="28"/>
      <c r="F6" s="126" t="s">
        <v>103</v>
      </c>
      <c r="G6" s="49"/>
      <c r="H6" s="125"/>
      <c r="I6" s="49"/>
      <c r="J6" s="49"/>
      <c r="K6" s="49"/>
      <c r="L6" s="142"/>
      <c r="M6" s="143"/>
      <c r="N6" s="142"/>
      <c r="O6" s="143"/>
      <c r="P6" s="142"/>
      <c r="Q6" s="119"/>
      <c r="R6" s="119"/>
      <c r="S6" s="119"/>
      <c r="T6" s="119"/>
      <c r="U6" s="119"/>
      <c r="V6" s="119"/>
      <c r="W6" s="119"/>
      <c r="X6" s="119"/>
      <c r="Y6" s="119"/>
      <c r="Z6" s="119"/>
    </row>
    <row r="7" spans="2:26" ht="12.95" customHeight="1">
      <c r="B7" s="107" t="s">
        <v>104</v>
      </c>
      <c r="C7" s="19"/>
      <c r="D7" s="419">
        <v>4</v>
      </c>
      <c r="E7" s="28"/>
      <c r="F7" s="124" t="s">
        <v>105</v>
      </c>
      <c r="G7" s="19"/>
      <c r="H7" s="422">
        <v>9.1999999999999993</v>
      </c>
      <c r="I7" s="49"/>
      <c r="J7" s="133" t="s">
        <v>102</v>
      </c>
      <c r="K7" s="49"/>
      <c r="L7" s="141">
        <v>1.7</v>
      </c>
      <c r="M7" s="135"/>
      <c r="N7" s="141">
        <v>2.6</v>
      </c>
      <c r="O7" s="135"/>
      <c r="P7" s="140">
        <v>4.4000000000000004</v>
      </c>
      <c r="Q7" s="119"/>
      <c r="R7" s="119"/>
      <c r="S7" s="119"/>
      <c r="T7" s="119"/>
      <c r="U7" s="119"/>
      <c r="V7" s="119"/>
      <c r="W7" s="119"/>
      <c r="X7" s="119"/>
      <c r="Y7" s="119"/>
      <c r="Z7" s="119"/>
    </row>
    <row r="8" spans="2:26" ht="12.95" customHeight="1">
      <c r="B8" s="107" t="s">
        <v>106</v>
      </c>
      <c r="C8" s="19"/>
      <c r="D8" s="419">
        <v>2.2000000000000002</v>
      </c>
      <c r="E8" s="28"/>
      <c r="F8" s="124" t="s">
        <v>107</v>
      </c>
      <c r="G8" s="19"/>
      <c r="H8" s="422">
        <v>0.6</v>
      </c>
      <c r="I8" s="49"/>
      <c r="J8" s="133" t="s">
        <v>108</v>
      </c>
      <c r="K8" s="49"/>
      <c r="L8" s="141">
        <v>4.5</v>
      </c>
      <c r="M8" s="135"/>
      <c r="N8" s="141">
        <v>7.6</v>
      </c>
      <c r="O8" s="135"/>
      <c r="P8" s="140">
        <v>12.2</v>
      </c>
      <c r="Q8" s="119"/>
      <c r="R8" s="119"/>
      <c r="S8" s="119"/>
      <c r="T8" s="119"/>
      <c r="U8" s="119"/>
      <c r="V8" s="119"/>
      <c r="W8" s="119"/>
      <c r="X8" s="119"/>
      <c r="Y8" s="119"/>
      <c r="Z8" s="119"/>
    </row>
    <row r="9" spans="2:26" ht="12" customHeight="1">
      <c r="B9" s="107" t="s">
        <v>109</v>
      </c>
      <c r="C9" s="19"/>
      <c r="D9" s="419">
        <v>10.1</v>
      </c>
      <c r="E9" s="28"/>
      <c r="F9" s="124" t="s">
        <v>110</v>
      </c>
      <c r="G9" s="19"/>
      <c r="H9" s="422">
        <v>1.5</v>
      </c>
      <c r="I9" s="49"/>
      <c r="J9" s="133" t="s">
        <v>111</v>
      </c>
      <c r="K9" s="49"/>
      <c r="L9" s="141">
        <v>1.2</v>
      </c>
      <c r="M9" s="135"/>
      <c r="N9" s="141">
        <v>1.8</v>
      </c>
      <c r="O9" s="135"/>
      <c r="P9" s="140">
        <v>3</v>
      </c>
      <c r="Q9" s="119"/>
      <c r="R9" s="119"/>
      <c r="S9" s="119"/>
      <c r="T9" s="119"/>
      <c r="U9" s="119"/>
      <c r="V9" s="119"/>
      <c r="W9" s="119"/>
      <c r="X9" s="119"/>
      <c r="Y9" s="119"/>
      <c r="Z9" s="119"/>
    </row>
    <row r="10" spans="2:26" ht="12" customHeight="1">
      <c r="B10" s="107" t="s">
        <v>112</v>
      </c>
      <c r="C10" s="19"/>
      <c r="D10" s="419">
        <v>1</v>
      </c>
      <c r="E10" s="28"/>
      <c r="F10" s="124" t="s">
        <v>113</v>
      </c>
      <c r="G10" s="19"/>
      <c r="H10" s="422">
        <v>0.8</v>
      </c>
      <c r="I10" s="49"/>
      <c r="J10" s="133" t="s">
        <v>103</v>
      </c>
      <c r="K10" s="49"/>
      <c r="L10" s="139">
        <v>0.03</v>
      </c>
      <c r="M10" s="138"/>
      <c r="N10" s="139">
        <v>0.06</v>
      </c>
      <c r="O10" s="138"/>
      <c r="P10" s="137">
        <v>0.09</v>
      </c>
      <c r="Q10" s="119"/>
      <c r="R10" s="119"/>
      <c r="S10" s="119"/>
      <c r="T10" s="119"/>
      <c r="U10" s="119"/>
      <c r="V10" s="119"/>
      <c r="W10" s="119"/>
      <c r="X10" s="119"/>
      <c r="Y10" s="119"/>
      <c r="Z10" s="119"/>
    </row>
    <row r="11" spans="2:26" ht="12" customHeight="1" thickBot="1">
      <c r="B11" s="107" t="s">
        <v>114</v>
      </c>
      <c r="C11" s="19"/>
      <c r="D11" s="419">
        <v>6.9</v>
      </c>
      <c r="E11" s="28"/>
      <c r="F11" s="124" t="s">
        <v>115</v>
      </c>
      <c r="G11" s="19"/>
      <c r="H11" s="422">
        <v>4.4000000000000004</v>
      </c>
      <c r="I11" s="49"/>
      <c r="J11" s="131" t="s">
        <v>116</v>
      </c>
      <c r="K11" s="49"/>
      <c r="L11" s="136">
        <v>7.4</v>
      </c>
      <c r="M11" s="135"/>
      <c r="N11" s="136">
        <v>12.2</v>
      </c>
      <c r="O11" s="135"/>
      <c r="P11" s="134">
        <v>19.600000000000001</v>
      </c>
      <c r="Q11" s="119"/>
      <c r="R11" s="119"/>
      <c r="S11" s="119"/>
      <c r="T11" s="119"/>
      <c r="U11" s="119"/>
      <c r="V11" s="119"/>
      <c r="W11" s="119"/>
      <c r="X11" s="119"/>
      <c r="Y11" s="119"/>
      <c r="Z11" s="119"/>
    </row>
    <row r="12" spans="2:26" ht="12" customHeight="1">
      <c r="B12" s="107" t="s">
        <v>117</v>
      </c>
      <c r="C12" s="19"/>
      <c r="D12" s="419">
        <v>0.9</v>
      </c>
      <c r="E12" s="28"/>
      <c r="F12" s="124" t="s">
        <v>118</v>
      </c>
      <c r="G12" s="19"/>
      <c r="H12" s="422">
        <v>0.7</v>
      </c>
      <c r="I12" s="49"/>
      <c r="J12" s="468" t="s">
        <v>119</v>
      </c>
      <c r="K12" s="469"/>
      <c r="L12" s="469"/>
      <c r="M12" s="469"/>
      <c r="N12" s="469"/>
      <c r="O12" s="469"/>
      <c r="P12" s="469"/>
      <c r="Q12" s="119"/>
      <c r="R12" s="119"/>
      <c r="S12" s="119"/>
      <c r="T12" s="119"/>
      <c r="U12" s="119"/>
      <c r="V12" s="119"/>
      <c r="W12" s="119"/>
      <c r="X12" s="119"/>
      <c r="Y12" s="119"/>
      <c r="Z12" s="119"/>
    </row>
    <row r="13" spans="2:26" ht="12" customHeight="1">
      <c r="B13" s="107" t="s">
        <v>120</v>
      </c>
      <c r="C13" s="19"/>
      <c r="D13" s="419">
        <v>6</v>
      </c>
      <c r="E13" s="28"/>
      <c r="F13" s="124" t="s">
        <v>121</v>
      </c>
      <c r="G13" s="19"/>
      <c r="H13" s="422">
        <v>5.8</v>
      </c>
      <c r="I13" s="49"/>
      <c r="J13" s="470"/>
      <c r="K13" s="470"/>
      <c r="L13" s="470"/>
      <c r="M13" s="470"/>
      <c r="N13" s="470"/>
      <c r="O13" s="470"/>
      <c r="P13" s="470"/>
      <c r="Q13" s="119"/>
      <c r="R13" s="119"/>
      <c r="S13" s="119"/>
      <c r="T13" s="119"/>
      <c r="U13" s="119"/>
      <c r="V13" s="119"/>
      <c r="W13" s="119"/>
      <c r="X13" s="119"/>
      <c r="Y13" s="119"/>
      <c r="Z13" s="119"/>
    </row>
    <row r="14" spans="2:26" ht="12" customHeight="1">
      <c r="B14" s="107" t="s">
        <v>122</v>
      </c>
      <c r="C14" s="19"/>
      <c r="D14" s="419">
        <v>9.3000000000000007</v>
      </c>
      <c r="E14" s="28"/>
      <c r="F14" s="124" t="s">
        <v>123</v>
      </c>
      <c r="G14" s="19"/>
      <c r="H14" s="422">
        <v>0.4</v>
      </c>
      <c r="I14" s="49"/>
      <c r="Q14" s="119"/>
      <c r="R14" s="119"/>
      <c r="S14" s="119"/>
      <c r="T14" s="119"/>
      <c r="U14" s="119"/>
      <c r="V14" s="119"/>
      <c r="W14" s="119"/>
      <c r="X14" s="119"/>
      <c r="Y14" s="119"/>
      <c r="Z14" s="119"/>
    </row>
    <row r="15" spans="2:26" ht="12" customHeight="1">
      <c r="B15" s="107" t="s">
        <v>124</v>
      </c>
      <c r="C15" s="19"/>
      <c r="D15" s="419">
        <v>2.2000000000000002</v>
      </c>
      <c r="E15" s="28"/>
      <c r="F15" s="124" t="s">
        <v>125</v>
      </c>
      <c r="G15" s="19"/>
      <c r="H15" s="422">
        <v>3.4</v>
      </c>
      <c r="I15" s="49"/>
      <c r="Q15" s="119"/>
      <c r="R15" s="119"/>
      <c r="S15" s="119"/>
      <c r="T15" s="119"/>
      <c r="U15" s="119"/>
      <c r="V15" s="119"/>
      <c r="W15" s="119"/>
      <c r="X15" s="119"/>
      <c r="Y15" s="119"/>
      <c r="Z15" s="119"/>
    </row>
    <row r="16" spans="2:26" ht="12" customHeight="1">
      <c r="B16" s="107" t="s">
        <v>126</v>
      </c>
      <c r="C16" s="19"/>
      <c r="D16" s="419">
        <v>1.9</v>
      </c>
      <c r="E16" s="28"/>
      <c r="F16" s="124" t="s">
        <v>127</v>
      </c>
      <c r="G16" s="19"/>
      <c r="H16" s="422">
        <v>1.5</v>
      </c>
      <c r="I16" s="49"/>
      <c r="Q16" s="119"/>
      <c r="R16" s="119"/>
      <c r="S16" s="119"/>
      <c r="T16" s="119"/>
      <c r="U16" s="119"/>
      <c r="V16" s="119"/>
      <c r="W16" s="119"/>
      <c r="X16" s="119"/>
      <c r="Y16" s="119"/>
      <c r="Z16" s="119"/>
    </row>
    <row r="17" spans="2:26" ht="12" customHeight="1">
      <c r="B17" s="107" t="s">
        <v>128</v>
      </c>
      <c r="C17" s="19"/>
      <c r="D17" s="419">
        <v>5.2</v>
      </c>
      <c r="E17" s="28"/>
      <c r="F17" s="124"/>
      <c r="G17" s="19"/>
      <c r="H17" s="422"/>
      <c r="I17" s="49"/>
      <c r="Q17" s="119"/>
      <c r="R17" s="119"/>
      <c r="S17" s="119"/>
      <c r="T17" s="119"/>
      <c r="U17" s="119"/>
      <c r="V17" s="119"/>
      <c r="W17" s="119"/>
      <c r="X17" s="119"/>
      <c r="Y17" s="119"/>
      <c r="Z17" s="119"/>
    </row>
    <row r="18" spans="2:26" ht="12" customHeight="1">
      <c r="B18" s="107" t="s">
        <v>129</v>
      </c>
      <c r="C18" s="19"/>
      <c r="D18" s="419">
        <v>5.8</v>
      </c>
      <c r="E18" s="28"/>
      <c r="F18" s="124" t="s">
        <v>130</v>
      </c>
      <c r="G18" s="19"/>
      <c r="H18" s="422">
        <v>4.0999999999999996</v>
      </c>
      <c r="I18" s="49"/>
      <c r="Q18" s="119"/>
      <c r="R18" s="119"/>
      <c r="S18" s="119"/>
      <c r="T18" s="119"/>
      <c r="U18" s="119"/>
      <c r="V18" s="119"/>
      <c r="W18" s="119"/>
      <c r="X18" s="119"/>
      <c r="Y18" s="119"/>
      <c r="Z18" s="119"/>
    </row>
    <row r="19" spans="2:26" ht="12" customHeight="1">
      <c r="B19" s="107" t="s">
        <v>131</v>
      </c>
      <c r="C19" s="19"/>
      <c r="D19" s="419">
        <v>2.8</v>
      </c>
      <c r="E19" s="28"/>
      <c r="F19" s="124" t="s">
        <v>132</v>
      </c>
      <c r="G19" s="19"/>
      <c r="H19" s="422">
        <v>4.7</v>
      </c>
      <c r="I19" s="49"/>
      <c r="Q19" s="119"/>
      <c r="R19" s="119"/>
      <c r="S19" s="119"/>
      <c r="T19" s="119"/>
      <c r="U19" s="119"/>
      <c r="V19" s="119"/>
      <c r="W19" s="119"/>
      <c r="X19" s="119"/>
      <c r="Y19" s="119"/>
      <c r="Z19" s="119"/>
    </row>
    <row r="20" spans="2:26" ht="12" customHeight="1" thickBot="1">
      <c r="B20" s="107" t="s">
        <v>133</v>
      </c>
      <c r="C20" s="19"/>
      <c r="D20" s="419">
        <v>1.1000000000000001</v>
      </c>
      <c r="E20" s="28"/>
      <c r="F20" s="123"/>
      <c r="G20" s="19"/>
      <c r="H20" s="423">
        <v>37</v>
      </c>
      <c r="I20" s="49"/>
      <c r="Q20" s="119"/>
      <c r="R20" s="119"/>
      <c r="S20" s="119"/>
      <c r="T20" s="119"/>
      <c r="U20" s="119"/>
      <c r="V20" s="119"/>
      <c r="W20" s="119"/>
      <c r="X20" s="119"/>
      <c r="Y20" s="119"/>
      <c r="Z20" s="119"/>
    </row>
    <row r="21" spans="2:26" ht="12" customHeight="1" thickBot="1">
      <c r="B21" s="107" t="s">
        <v>134</v>
      </c>
      <c r="C21" s="19"/>
      <c r="D21" s="419">
        <v>2.7</v>
      </c>
      <c r="E21" s="28"/>
      <c r="F21" s="122"/>
      <c r="G21" s="49"/>
      <c r="H21" s="424"/>
      <c r="I21" s="49"/>
      <c r="Q21" s="119"/>
      <c r="R21" s="119"/>
      <c r="S21" s="119"/>
      <c r="T21" s="119"/>
      <c r="U21" s="119"/>
      <c r="V21" s="119"/>
      <c r="W21" s="119"/>
      <c r="X21" s="119"/>
      <c r="Y21" s="119"/>
      <c r="Z21" s="119"/>
    </row>
    <row r="22" spans="2:26" ht="12" customHeight="1" thickBot="1">
      <c r="B22" s="132"/>
      <c r="C22" s="19"/>
      <c r="D22" s="420">
        <v>62</v>
      </c>
      <c r="E22" s="101"/>
      <c r="F22" s="122" t="s">
        <v>135</v>
      </c>
      <c r="G22" s="49"/>
      <c r="H22" s="425">
        <v>165.3</v>
      </c>
      <c r="I22" s="49"/>
      <c r="Q22" s="119"/>
      <c r="R22" s="119"/>
      <c r="S22" s="119"/>
      <c r="T22" s="119"/>
      <c r="U22" s="119"/>
      <c r="V22" s="119"/>
      <c r="W22" s="119"/>
      <c r="X22" s="119"/>
      <c r="Y22" s="119"/>
      <c r="Z22" s="119"/>
    </row>
    <row r="23" spans="2:26" ht="12" customHeight="1">
      <c r="B23" s="126" t="s">
        <v>108</v>
      </c>
      <c r="C23" s="19"/>
      <c r="D23" s="125"/>
      <c r="E23" s="28"/>
      <c r="F23" s="463" t="s">
        <v>136</v>
      </c>
      <c r="G23" s="464"/>
      <c r="H23" s="464"/>
      <c r="I23" s="121"/>
      <c r="J23" s="121"/>
      <c r="K23" s="121"/>
      <c r="L23" s="121"/>
      <c r="M23" s="121"/>
      <c r="N23" s="121"/>
      <c r="O23" s="121"/>
      <c r="P23" s="119"/>
      <c r="Q23" s="119"/>
      <c r="R23" s="119"/>
      <c r="S23" s="119"/>
      <c r="T23" s="119"/>
      <c r="U23" s="119"/>
      <c r="V23" s="119"/>
      <c r="W23" s="119"/>
      <c r="X23" s="119"/>
      <c r="Y23" s="119"/>
    </row>
    <row r="24" spans="2:26" ht="12" customHeight="1">
      <c r="B24" s="124" t="s">
        <v>137</v>
      </c>
      <c r="C24" s="19"/>
      <c r="D24" s="419">
        <v>3.7</v>
      </c>
      <c r="E24" s="28"/>
      <c r="F24" s="121"/>
      <c r="G24" s="127"/>
      <c r="H24" s="121"/>
      <c r="I24" s="121"/>
      <c r="J24" s="121"/>
      <c r="K24" s="121"/>
      <c r="L24" s="121"/>
      <c r="M24" s="121"/>
      <c r="N24" s="121"/>
      <c r="O24" s="121"/>
      <c r="P24" s="119"/>
      <c r="Q24" s="119"/>
      <c r="R24" s="119"/>
      <c r="S24" s="119"/>
      <c r="T24" s="119"/>
      <c r="U24" s="119"/>
      <c r="V24" s="119"/>
      <c r="W24" s="119"/>
      <c r="X24" s="119"/>
      <c r="Y24" s="119"/>
    </row>
    <row r="25" spans="2:26" ht="12" customHeight="1" thickBot="1">
      <c r="B25" s="124" t="s">
        <v>138</v>
      </c>
      <c r="C25" s="19"/>
      <c r="D25" s="419">
        <v>12.3</v>
      </c>
      <c r="E25" s="101"/>
      <c r="F25" s="461" t="s">
        <v>139</v>
      </c>
      <c r="G25" s="462"/>
      <c r="H25" s="462"/>
      <c r="I25" s="121"/>
      <c r="J25" s="121"/>
      <c r="K25" s="121"/>
      <c r="L25" s="121"/>
      <c r="M25" s="121"/>
      <c r="N25" s="121"/>
      <c r="O25" s="121"/>
      <c r="P25" s="119"/>
      <c r="Q25" s="119"/>
      <c r="R25" s="119"/>
      <c r="S25" s="119"/>
      <c r="T25" s="119"/>
      <c r="U25" s="119"/>
      <c r="V25" s="119"/>
      <c r="W25" s="119"/>
      <c r="X25" s="119"/>
      <c r="Y25" s="119"/>
    </row>
    <row r="26" spans="2:26" ht="12" customHeight="1" thickBot="1">
      <c r="B26" s="123"/>
      <c r="C26" s="19"/>
      <c r="D26" s="420">
        <v>16</v>
      </c>
      <c r="E26" s="28"/>
      <c r="F26" s="114"/>
      <c r="G26" s="64"/>
      <c r="H26" s="428" t="s">
        <v>98</v>
      </c>
      <c r="I26" s="121"/>
      <c r="J26" s="121"/>
      <c r="K26" s="121"/>
      <c r="L26" s="121"/>
      <c r="M26" s="121"/>
      <c r="N26" s="121"/>
      <c r="O26" s="121"/>
      <c r="P26" s="119"/>
      <c r="Q26" s="119"/>
      <c r="R26" s="119"/>
      <c r="S26" s="119"/>
      <c r="T26" s="119"/>
      <c r="U26" s="119"/>
      <c r="V26" s="119"/>
      <c r="W26" s="119"/>
      <c r="X26" s="119"/>
      <c r="Y26" s="119"/>
    </row>
    <row r="27" spans="2:26" ht="12.6" customHeight="1">
      <c r="B27" s="126" t="s">
        <v>111</v>
      </c>
      <c r="C27" s="19"/>
      <c r="D27" s="125"/>
      <c r="E27" s="128"/>
      <c r="F27" s="133" t="s">
        <v>140</v>
      </c>
      <c r="G27" s="49"/>
      <c r="H27" s="422">
        <v>2.4</v>
      </c>
      <c r="I27" s="121"/>
      <c r="J27" s="121"/>
      <c r="K27" s="121"/>
      <c r="L27" s="121"/>
      <c r="M27" s="121"/>
      <c r="N27" s="121"/>
      <c r="O27" s="121"/>
      <c r="P27" s="119"/>
      <c r="Q27" s="119"/>
      <c r="R27" s="119"/>
      <c r="S27" s="119"/>
      <c r="T27" s="119"/>
      <c r="U27" s="119"/>
      <c r="V27" s="119"/>
      <c r="W27" s="119"/>
      <c r="X27" s="119"/>
      <c r="Y27" s="119"/>
    </row>
    <row r="28" spans="2:26">
      <c r="B28" s="124" t="s">
        <v>141</v>
      </c>
      <c r="C28" s="49"/>
      <c r="D28" s="419">
        <v>3.7</v>
      </c>
      <c r="E28" s="121"/>
      <c r="F28" s="133" t="s">
        <v>142</v>
      </c>
      <c r="G28" s="49"/>
      <c r="H28" s="422">
        <v>0.4</v>
      </c>
      <c r="I28" s="121"/>
      <c r="J28" s="121"/>
      <c r="K28" s="121"/>
      <c r="L28" s="121"/>
      <c r="M28" s="121"/>
      <c r="N28" s="121"/>
      <c r="O28" s="121"/>
      <c r="P28" s="119"/>
      <c r="Q28" s="119"/>
      <c r="R28" s="119"/>
      <c r="S28" s="119"/>
      <c r="T28" s="119"/>
      <c r="U28" s="119"/>
      <c r="V28" s="119"/>
      <c r="W28" s="119"/>
      <c r="X28" s="119"/>
      <c r="Y28" s="119"/>
    </row>
    <row r="29" spans="2:26">
      <c r="B29" s="124" t="s">
        <v>143</v>
      </c>
      <c r="C29" s="49"/>
      <c r="D29" s="419">
        <v>0.5</v>
      </c>
      <c r="E29" s="121"/>
      <c r="F29" s="133" t="s">
        <v>144</v>
      </c>
      <c r="G29" s="49"/>
      <c r="H29" s="422">
        <v>8.4</v>
      </c>
      <c r="I29" s="121"/>
      <c r="J29" s="121"/>
      <c r="K29" s="121"/>
      <c r="L29" s="121"/>
      <c r="M29" s="121"/>
      <c r="N29" s="121"/>
      <c r="O29" s="121"/>
      <c r="P29" s="119"/>
      <c r="Q29" s="119"/>
      <c r="R29" s="119"/>
      <c r="S29" s="119"/>
      <c r="T29" s="119"/>
      <c r="U29" s="119"/>
      <c r="V29" s="119"/>
      <c r="W29" s="119"/>
      <c r="X29" s="119"/>
      <c r="Y29" s="119"/>
    </row>
    <row r="30" spans="2:26">
      <c r="B30" s="124" t="s">
        <v>145</v>
      </c>
      <c r="C30" s="49"/>
      <c r="D30" s="419">
        <v>12.5</v>
      </c>
      <c r="E30" s="121"/>
      <c r="F30" s="133" t="s">
        <v>146</v>
      </c>
      <c r="G30" s="49"/>
      <c r="H30" s="422">
        <v>0.3</v>
      </c>
      <c r="I30" s="121"/>
      <c r="J30" s="121"/>
      <c r="K30" s="121"/>
      <c r="L30" s="121"/>
      <c r="M30" s="121"/>
      <c r="N30" s="121"/>
      <c r="O30" s="121"/>
      <c r="P30" s="119"/>
      <c r="Q30" s="119"/>
      <c r="R30" s="119"/>
      <c r="S30" s="119"/>
      <c r="T30" s="119"/>
      <c r="U30" s="119"/>
      <c r="V30" s="119"/>
      <c r="W30" s="119"/>
      <c r="X30" s="119"/>
      <c r="Y30" s="119"/>
    </row>
    <row r="31" spans="2:26">
      <c r="B31" s="124" t="s">
        <v>147</v>
      </c>
      <c r="C31" s="49"/>
      <c r="D31" s="419">
        <v>30.9</v>
      </c>
      <c r="E31" s="121"/>
      <c r="F31" s="133" t="s">
        <v>148</v>
      </c>
      <c r="G31" s="49"/>
      <c r="H31" s="422">
        <v>3</v>
      </c>
      <c r="I31" s="121"/>
      <c r="J31" s="121"/>
      <c r="K31" s="121"/>
      <c r="L31" s="121"/>
      <c r="M31" s="121"/>
      <c r="N31" s="121"/>
      <c r="O31" s="121"/>
      <c r="P31" s="119"/>
      <c r="Q31" s="119"/>
      <c r="R31" s="119"/>
      <c r="S31" s="119"/>
      <c r="T31" s="119"/>
      <c r="U31" s="119"/>
      <c r="V31" s="119"/>
      <c r="W31" s="119"/>
      <c r="X31" s="119"/>
      <c r="Y31" s="119"/>
    </row>
    <row r="32" spans="2:26">
      <c r="B32" s="124" t="s">
        <v>149</v>
      </c>
      <c r="C32" s="49"/>
      <c r="D32" s="419">
        <v>5.9</v>
      </c>
      <c r="E32" s="121"/>
      <c r="F32" s="133" t="s">
        <v>150</v>
      </c>
      <c r="G32" s="49"/>
      <c r="H32" s="422">
        <v>1.6</v>
      </c>
      <c r="I32" s="121"/>
      <c r="J32" s="121"/>
      <c r="K32" s="121"/>
      <c r="L32" s="121"/>
      <c r="M32" s="121"/>
      <c r="N32" s="121"/>
      <c r="O32" s="121"/>
      <c r="P32" s="119"/>
      <c r="Q32" s="119"/>
      <c r="R32" s="119"/>
      <c r="S32" s="119"/>
      <c r="T32" s="119"/>
      <c r="U32" s="119"/>
      <c r="V32" s="119"/>
      <c r="W32" s="119"/>
      <c r="X32" s="119"/>
      <c r="Y32" s="119"/>
    </row>
    <row r="33" spans="2:26" ht="13.5" thickBot="1">
      <c r="B33" s="123"/>
      <c r="C33" s="49"/>
      <c r="D33" s="421">
        <v>53.5</v>
      </c>
      <c r="E33" s="121"/>
      <c r="F33" s="133" t="s">
        <v>151</v>
      </c>
      <c r="G33" s="49"/>
      <c r="H33" s="422">
        <v>0.5</v>
      </c>
      <c r="I33" s="121"/>
      <c r="J33" s="121"/>
      <c r="K33" s="121"/>
      <c r="L33" s="121"/>
      <c r="M33" s="121"/>
      <c r="N33" s="121"/>
      <c r="O33" s="121"/>
      <c r="P33" s="121"/>
      <c r="Q33" s="119"/>
      <c r="R33" s="119"/>
      <c r="S33" s="119"/>
      <c r="T33" s="119"/>
      <c r="U33" s="119"/>
      <c r="V33" s="119"/>
      <c r="W33" s="119"/>
      <c r="X33" s="119"/>
      <c r="Y33" s="119"/>
      <c r="Z33" s="119"/>
    </row>
    <row r="34" spans="2:26" ht="13.5" thickBot="1">
      <c r="E34" s="121"/>
      <c r="F34" s="131" t="s">
        <v>152</v>
      </c>
      <c r="G34" s="49"/>
      <c r="H34" s="423">
        <v>16.600000000000001</v>
      </c>
      <c r="I34" s="121"/>
      <c r="J34" s="121"/>
      <c r="K34" s="121"/>
      <c r="L34" s="121"/>
      <c r="M34" s="121"/>
      <c r="N34" s="121"/>
      <c r="O34" s="121"/>
      <c r="P34" s="121"/>
      <c r="Q34" s="119"/>
      <c r="R34" s="119"/>
      <c r="S34" s="119"/>
      <c r="T34" s="119"/>
      <c r="U34" s="119"/>
      <c r="V34" s="119"/>
      <c r="W34" s="119"/>
      <c r="X34" s="119"/>
      <c r="Y34" s="119"/>
      <c r="Z34" s="119"/>
    </row>
    <row r="35" spans="2:26" ht="13.5" thickBot="1">
      <c r="E35" s="121"/>
      <c r="F35" s="130"/>
      <c r="G35" s="49"/>
      <c r="H35" s="426"/>
      <c r="I35" s="121"/>
      <c r="J35" s="121"/>
      <c r="K35" s="121"/>
      <c r="L35" s="121"/>
      <c r="M35" s="121"/>
      <c r="N35" s="121"/>
      <c r="O35" s="121"/>
      <c r="P35" s="121"/>
      <c r="Q35" s="119"/>
      <c r="R35" s="119"/>
      <c r="S35" s="119"/>
      <c r="T35" s="119"/>
      <c r="U35" s="119"/>
      <c r="V35" s="119"/>
      <c r="W35" s="119"/>
      <c r="X35" s="119"/>
      <c r="Y35" s="119"/>
      <c r="Z35" s="119"/>
    </row>
    <row r="36" spans="2:26" ht="13.5" thickBot="1">
      <c r="E36" s="121"/>
      <c r="F36" s="129" t="s">
        <v>153</v>
      </c>
      <c r="G36" s="49"/>
      <c r="H36" s="427">
        <v>181.8</v>
      </c>
      <c r="I36" s="121"/>
      <c r="J36" s="121"/>
      <c r="K36" s="121"/>
      <c r="L36" s="121"/>
      <c r="M36" s="121"/>
      <c r="N36" s="121"/>
      <c r="O36" s="121"/>
      <c r="P36" s="121"/>
      <c r="Q36" s="119"/>
      <c r="R36" s="119"/>
      <c r="S36" s="119"/>
      <c r="T36" s="119"/>
      <c r="U36" s="119"/>
      <c r="V36" s="119"/>
      <c r="W36" s="119"/>
      <c r="X36" s="119"/>
      <c r="Y36" s="119"/>
      <c r="Z36" s="119"/>
    </row>
    <row r="37" spans="2:26" ht="15">
      <c r="E37" s="121"/>
      <c r="F37" s="465" t="s">
        <v>154</v>
      </c>
      <c r="G37" s="466"/>
      <c r="H37" s="466"/>
      <c r="I37" s="121"/>
      <c r="J37" s="121"/>
      <c r="K37" s="121"/>
      <c r="L37" s="121"/>
      <c r="M37" s="121"/>
      <c r="N37" s="121"/>
      <c r="O37" s="121"/>
      <c r="P37" s="121"/>
      <c r="Q37" s="119"/>
      <c r="R37" s="119"/>
      <c r="S37" s="119"/>
      <c r="T37" s="119"/>
      <c r="U37" s="119"/>
      <c r="V37" s="119"/>
      <c r="W37" s="119"/>
      <c r="X37" s="119"/>
      <c r="Y37" s="119"/>
      <c r="Z37" s="119"/>
    </row>
    <row r="38" spans="2:26">
      <c r="E38" s="121"/>
      <c r="I38" s="121"/>
      <c r="J38" s="121"/>
      <c r="K38" s="121"/>
      <c r="L38" s="121"/>
      <c r="M38" s="121"/>
      <c r="N38" s="121"/>
      <c r="O38" s="121"/>
      <c r="P38" s="121"/>
      <c r="Q38" s="119"/>
      <c r="R38" s="119"/>
      <c r="S38" s="119"/>
      <c r="T38" s="119"/>
      <c r="U38" s="119"/>
      <c r="V38" s="119"/>
      <c r="W38" s="119"/>
      <c r="X38" s="119"/>
      <c r="Y38" s="119"/>
      <c r="Z38" s="119"/>
    </row>
    <row r="39" spans="2:26">
      <c r="E39" s="121"/>
      <c r="I39" s="121"/>
      <c r="J39" s="121"/>
      <c r="K39" s="121"/>
      <c r="L39" s="121"/>
      <c r="M39" s="121"/>
      <c r="N39" s="121"/>
      <c r="O39" s="121"/>
      <c r="P39" s="121"/>
      <c r="Q39" s="119"/>
      <c r="R39" s="119"/>
      <c r="S39" s="119"/>
      <c r="T39" s="119"/>
      <c r="U39" s="119"/>
      <c r="V39" s="119"/>
      <c r="W39" s="119"/>
      <c r="X39" s="119"/>
      <c r="Y39" s="119"/>
      <c r="Z39" s="119"/>
    </row>
    <row r="40" spans="2:26">
      <c r="E40" s="121"/>
      <c r="I40" s="121"/>
      <c r="J40" s="121"/>
      <c r="K40" s="121"/>
      <c r="L40" s="121"/>
      <c r="M40" s="121"/>
      <c r="N40" s="121"/>
      <c r="O40" s="121"/>
      <c r="P40" s="121"/>
      <c r="Q40" s="119"/>
      <c r="R40" s="119"/>
      <c r="S40" s="119"/>
      <c r="T40" s="119"/>
      <c r="U40" s="119"/>
      <c r="V40" s="119"/>
      <c r="W40" s="119"/>
      <c r="X40" s="119"/>
      <c r="Y40" s="119"/>
      <c r="Z40" s="119"/>
    </row>
    <row r="41" spans="2:26">
      <c r="E41" s="121"/>
      <c r="I41" s="121"/>
      <c r="J41" s="121"/>
      <c r="K41" s="121"/>
      <c r="L41" s="121"/>
      <c r="M41" s="121"/>
      <c r="N41" s="121"/>
      <c r="O41" s="121"/>
      <c r="P41" s="121"/>
      <c r="Q41" s="119"/>
      <c r="R41" s="119"/>
      <c r="S41" s="119"/>
      <c r="T41" s="119"/>
      <c r="U41" s="119"/>
      <c r="V41" s="119"/>
      <c r="W41" s="119"/>
      <c r="X41" s="119"/>
      <c r="Y41" s="119"/>
      <c r="Z41" s="119"/>
    </row>
    <row r="42" spans="2:26">
      <c r="E42" s="121"/>
      <c r="I42" s="121"/>
      <c r="J42" s="121"/>
      <c r="K42" s="121"/>
      <c r="L42" s="121"/>
      <c r="M42" s="121"/>
      <c r="N42" s="121"/>
      <c r="O42" s="121"/>
      <c r="P42" s="121"/>
      <c r="Q42" s="119"/>
      <c r="R42" s="119"/>
      <c r="S42" s="119"/>
      <c r="T42" s="119"/>
      <c r="U42" s="119"/>
      <c r="V42" s="119"/>
      <c r="W42" s="119"/>
      <c r="X42" s="119"/>
      <c r="Y42" s="119"/>
      <c r="Z42" s="119"/>
    </row>
    <row r="43" spans="2:26">
      <c r="E43" s="121"/>
      <c r="I43" s="121"/>
      <c r="J43" s="121"/>
      <c r="K43" s="121"/>
      <c r="L43" s="121"/>
      <c r="M43" s="121"/>
      <c r="N43" s="121"/>
      <c r="O43" s="121"/>
      <c r="P43" s="121"/>
      <c r="Q43" s="119"/>
      <c r="R43" s="119"/>
      <c r="S43" s="119"/>
      <c r="T43" s="119"/>
      <c r="U43" s="119"/>
      <c r="V43" s="119"/>
      <c r="W43" s="119"/>
      <c r="X43" s="119"/>
      <c r="Y43" s="119"/>
      <c r="Z43" s="119"/>
    </row>
    <row r="44" spans="2:26">
      <c r="E44" s="121"/>
      <c r="I44" s="121"/>
      <c r="J44" s="121"/>
      <c r="K44" s="121"/>
      <c r="L44" s="121"/>
      <c r="M44" s="121"/>
      <c r="N44" s="121"/>
      <c r="O44" s="121"/>
      <c r="P44" s="121"/>
      <c r="Q44" s="119"/>
      <c r="R44" s="119"/>
      <c r="S44" s="119"/>
      <c r="T44" s="119"/>
      <c r="U44" s="119"/>
      <c r="V44" s="119"/>
      <c r="W44" s="119"/>
      <c r="X44" s="119"/>
      <c r="Y44" s="119"/>
      <c r="Z44" s="119"/>
    </row>
    <row r="45" spans="2:26">
      <c r="E45" s="121"/>
      <c r="I45" s="121"/>
      <c r="J45" s="121"/>
      <c r="K45" s="121"/>
      <c r="L45" s="121"/>
      <c r="M45" s="121"/>
      <c r="N45" s="121"/>
      <c r="O45" s="121"/>
      <c r="P45" s="121"/>
      <c r="Q45" s="119"/>
      <c r="R45" s="119"/>
      <c r="S45" s="119"/>
      <c r="T45" s="119"/>
      <c r="U45" s="119"/>
      <c r="V45" s="119"/>
      <c r="W45" s="119"/>
      <c r="X45" s="119"/>
      <c r="Y45" s="119"/>
      <c r="Z45" s="119"/>
    </row>
    <row r="46" spans="2:26">
      <c r="E46" s="121"/>
      <c r="I46" s="121"/>
      <c r="J46" s="121"/>
      <c r="K46" s="121"/>
      <c r="L46" s="121"/>
      <c r="M46" s="121"/>
      <c r="N46" s="121"/>
      <c r="O46" s="121"/>
      <c r="P46" s="121"/>
      <c r="Q46" s="119"/>
      <c r="R46" s="119"/>
      <c r="S46" s="119"/>
      <c r="T46" s="119"/>
      <c r="U46" s="119"/>
      <c r="V46" s="119"/>
      <c r="W46" s="119"/>
      <c r="X46" s="119"/>
      <c r="Y46" s="119"/>
      <c r="Z46" s="119"/>
    </row>
    <row r="47" spans="2:26">
      <c r="E47" s="121"/>
      <c r="I47" s="121"/>
      <c r="J47" s="121"/>
      <c r="K47" s="121"/>
      <c r="L47" s="121"/>
      <c r="M47" s="121"/>
      <c r="N47" s="121"/>
      <c r="O47" s="121"/>
      <c r="P47" s="121"/>
      <c r="Q47" s="119"/>
      <c r="R47" s="119"/>
      <c r="S47" s="119"/>
      <c r="T47" s="119"/>
      <c r="U47" s="119"/>
      <c r="V47" s="119"/>
      <c r="W47" s="119"/>
      <c r="X47" s="119"/>
      <c r="Y47" s="119"/>
      <c r="Z47" s="119"/>
    </row>
    <row r="48" spans="2:26">
      <c r="E48" s="121"/>
      <c r="I48" s="121"/>
      <c r="J48" s="121"/>
      <c r="K48" s="121"/>
      <c r="L48" s="121"/>
      <c r="M48" s="121"/>
      <c r="N48" s="121"/>
      <c r="O48" s="121"/>
      <c r="P48" s="121"/>
      <c r="Q48" s="119"/>
      <c r="R48" s="119"/>
      <c r="S48" s="119"/>
      <c r="T48" s="119"/>
      <c r="U48" s="119"/>
      <c r="V48" s="119"/>
      <c r="W48" s="119"/>
      <c r="X48" s="119"/>
      <c r="Y48" s="119"/>
      <c r="Z48" s="119"/>
    </row>
    <row r="49" spans="2:26">
      <c r="E49" s="121"/>
      <c r="I49" s="121"/>
      <c r="J49" s="121"/>
      <c r="K49" s="121"/>
      <c r="L49" s="121"/>
      <c r="M49" s="121"/>
      <c r="N49" s="121"/>
      <c r="O49" s="121"/>
      <c r="P49" s="121"/>
      <c r="Q49" s="119"/>
      <c r="R49" s="119"/>
      <c r="S49" s="119"/>
      <c r="T49" s="119"/>
      <c r="U49" s="119"/>
      <c r="V49" s="119"/>
      <c r="W49" s="119"/>
      <c r="X49" s="119"/>
      <c r="Y49" s="119"/>
      <c r="Z49" s="119"/>
    </row>
    <row r="50" spans="2:26" s="120" customFormat="1">
      <c r="E50" s="48"/>
      <c r="I50" s="48"/>
      <c r="J50" s="48"/>
      <c r="K50" s="48"/>
      <c r="L50" s="48"/>
      <c r="M50" s="48"/>
      <c r="N50" s="48"/>
      <c r="O50" s="48"/>
      <c r="P50" s="48"/>
      <c r="Q50" s="48"/>
      <c r="R50" s="48"/>
      <c r="S50" s="48"/>
      <c r="T50" s="48"/>
      <c r="U50" s="48"/>
      <c r="V50" s="48"/>
      <c r="W50" s="48"/>
      <c r="X50" s="48"/>
      <c r="Y50" s="48"/>
      <c r="Z50" s="48"/>
    </row>
    <row r="51" spans="2:26">
      <c r="B51" s="119"/>
      <c r="C51" s="119"/>
      <c r="D51" s="119"/>
      <c r="E51" s="119"/>
      <c r="I51" s="119"/>
      <c r="J51" s="119"/>
      <c r="K51" s="119"/>
      <c r="L51" s="119"/>
      <c r="M51" s="119"/>
      <c r="N51" s="119"/>
      <c r="O51" s="119"/>
      <c r="P51" s="119"/>
      <c r="Q51" s="119"/>
      <c r="R51" s="119"/>
      <c r="S51" s="119"/>
      <c r="T51" s="119"/>
      <c r="U51" s="119"/>
      <c r="V51" s="119"/>
      <c r="W51" s="119"/>
      <c r="X51" s="119"/>
      <c r="Y51" s="119"/>
      <c r="Z51" s="119"/>
    </row>
    <row r="52" spans="2:26">
      <c r="C52" s="119"/>
      <c r="D52" s="119"/>
      <c r="E52" s="119"/>
      <c r="I52" s="119"/>
      <c r="J52" s="119"/>
      <c r="K52" s="119"/>
      <c r="L52" s="119"/>
      <c r="M52" s="119"/>
      <c r="N52" s="119"/>
      <c r="O52" s="119"/>
      <c r="P52" s="119"/>
      <c r="Q52" s="119"/>
      <c r="R52" s="119"/>
      <c r="S52" s="119"/>
      <c r="T52" s="119"/>
      <c r="U52" s="119"/>
      <c r="V52" s="119"/>
      <c r="W52" s="119"/>
      <c r="X52" s="119"/>
      <c r="Y52" s="119"/>
      <c r="Z52" s="119"/>
    </row>
  </sheetData>
  <mergeCells count="8">
    <mergeCell ref="M2:P2"/>
    <mergeCell ref="F4:H4"/>
    <mergeCell ref="F23:H23"/>
    <mergeCell ref="F37:H37"/>
    <mergeCell ref="B4:D4"/>
    <mergeCell ref="J4:P4"/>
    <mergeCell ref="F25:H25"/>
    <mergeCell ref="J12:P13"/>
  </mergeCells>
  <pageMargins left="0.7" right="0.7" top="0.75" bottom="0.75" header="0.3" footer="0.3"/>
  <pageSetup paperSize="256"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4113-7605-B24C-8E76-867506389E16}">
  <dimension ref="B2:Q80"/>
  <sheetViews>
    <sheetView showGridLines="0" zoomScale="150" zoomScaleNormal="150" workbookViewId="0">
      <selection activeCell="B70" sqref="B70"/>
    </sheetView>
  </sheetViews>
  <sheetFormatPr baseColWidth="10" defaultColWidth="7.5" defaultRowHeight="12.75"/>
  <cols>
    <col min="1" max="1" width="2.375" style="48" customWidth="1"/>
    <col min="2" max="2" width="70.375" style="48" customWidth="1"/>
    <col min="3" max="3" width="1" style="48" customWidth="1"/>
    <col min="4" max="4" width="9.625" style="48" customWidth="1"/>
    <col min="5" max="5" width="1" style="48" customWidth="1"/>
    <col min="6" max="6" width="9.625" style="48" customWidth="1"/>
    <col min="7" max="7" width="1" style="48" customWidth="1"/>
    <col min="8" max="8" width="9.625" style="48" customWidth="1"/>
    <col min="9" max="9" width="1" style="48" customWidth="1"/>
    <col min="10" max="10" width="9.625" style="48" customWidth="1"/>
    <col min="11" max="11" width="1" style="48" customWidth="1"/>
    <col min="12" max="12" width="9.625" style="48" customWidth="1"/>
    <col min="13" max="13" width="1" style="48" customWidth="1"/>
    <col min="14" max="14" width="9.625" style="48" customWidth="1"/>
    <col min="15" max="15" width="1" style="48" customWidth="1"/>
    <col min="16" max="16" width="9.625" style="49" customWidth="1"/>
    <col min="17" max="17" width="2.375" style="48" customWidth="1"/>
    <col min="18" max="16384" width="7.5" style="48"/>
  </cols>
  <sheetData>
    <row r="2" spans="2:16" ht="33.950000000000003" customHeight="1">
      <c r="B2" s="261"/>
      <c r="N2" s="452" t="s">
        <v>0</v>
      </c>
      <c r="O2" s="452"/>
      <c r="P2" s="452"/>
    </row>
    <row r="4" spans="2:16" s="98" customFormat="1" ht="20.100000000000001" customHeight="1" thickBot="1">
      <c r="B4" s="472" t="s">
        <v>155</v>
      </c>
      <c r="C4" s="472"/>
      <c r="D4" s="472"/>
      <c r="E4" s="472"/>
      <c r="F4" s="472"/>
      <c r="G4" s="472"/>
      <c r="H4" s="472"/>
      <c r="I4" s="472"/>
      <c r="J4" s="472"/>
      <c r="K4" s="472"/>
      <c r="L4" s="472"/>
      <c r="M4" s="472"/>
      <c r="N4" s="472"/>
      <c r="O4" s="472"/>
      <c r="P4" s="472"/>
    </row>
    <row r="5" spans="2:16" ht="30.75" customHeight="1" thickTop="1">
      <c r="B5" s="471" t="s">
        <v>156</v>
      </c>
      <c r="C5" s="471"/>
      <c r="D5" s="471"/>
      <c r="E5" s="471"/>
      <c r="F5" s="471"/>
      <c r="G5" s="471"/>
      <c r="H5" s="471"/>
      <c r="I5" s="471"/>
      <c r="J5" s="471"/>
      <c r="K5" s="471"/>
      <c r="L5" s="471"/>
      <c r="M5" s="471"/>
      <c r="N5" s="471"/>
      <c r="O5" s="471"/>
      <c r="P5" s="471"/>
    </row>
    <row r="6" spans="2:16" ht="23.1" customHeight="1">
      <c r="B6" s="473"/>
      <c r="C6" s="473"/>
      <c r="D6" s="45">
        <v>2020</v>
      </c>
      <c r="E6" s="44"/>
      <c r="F6" s="45">
        <v>2021</v>
      </c>
      <c r="G6" s="44"/>
      <c r="H6" s="45">
        <v>2022</v>
      </c>
      <c r="I6" s="44"/>
      <c r="J6" s="45">
        <v>2023</v>
      </c>
      <c r="K6" s="44"/>
      <c r="L6" s="97">
        <v>2024</v>
      </c>
      <c r="M6" s="44"/>
      <c r="N6" s="96" t="s">
        <v>157</v>
      </c>
      <c r="O6" s="44"/>
      <c r="P6" s="269" t="s">
        <v>158</v>
      </c>
    </row>
    <row r="7" spans="2:16" ht="12" customHeight="1">
      <c r="B7" s="257" t="s">
        <v>159</v>
      </c>
      <c r="C7" s="19"/>
      <c r="D7" s="20"/>
      <c r="E7" s="19"/>
      <c r="F7" s="22"/>
      <c r="G7" s="6"/>
      <c r="H7" s="22"/>
      <c r="I7" s="6"/>
      <c r="J7" s="345"/>
      <c r="K7" s="6"/>
      <c r="L7" s="78"/>
      <c r="M7" s="6"/>
      <c r="N7" s="22"/>
      <c r="O7" s="6"/>
      <c r="P7" s="53"/>
    </row>
    <row r="8" spans="2:16" ht="12" customHeight="1">
      <c r="B8" s="94" t="s">
        <v>160</v>
      </c>
      <c r="C8" s="19"/>
      <c r="D8" s="20"/>
      <c r="E8" s="19"/>
      <c r="F8" s="22"/>
      <c r="G8" s="6"/>
      <c r="H8" s="22"/>
      <c r="I8" s="6"/>
      <c r="J8" s="345"/>
      <c r="K8" s="6"/>
      <c r="L8" s="78"/>
      <c r="M8" s="6"/>
      <c r="N8" s="22"/>
      <c r="O8" s="6"/>
      <c r="P8" s="53"/>
    </row>
    <row r="9" spans="2:16" ht="12" customHeight="1">
      <c r="B9" s="13" t="s">
        <v>161</v>
      </c>
      <c r="C9" s="19"/>
      <c r="D9" s="268" t="s">
        <v>162</v>
      </c>
      <c r="E9" s="80"/>
      <c r="F9" s="41">
        <v>69</v>
      </c>
      <c r="G9" s="40"/>
      <c r="H9" s="41">
        <v>65.400000000000006</v>
      </c>
      <c r="I9" s="40"/>
      <c r="J9" s="339">
        <v>61.2</v>
      </c>
      <c r="K9" s="6"/>
      <c r="L9" s="69">
        <v>61.1</v>
      </c>
      <c r="M9" s="6"/>
      <c r="N9" s="12" t="s">
        <v>163</v>
      </c>
      <c r="O9" s="6"/>
      <c r="P9" s="54" t="s">
        <v>164</v>
      </c>
    </row>
    <row r="10" spans="2:16" ht="12" customHeight="1">
      <c r="B10" s="13" t="s">
        <v>165</v>
      </c>
      <c r="C10" s="19"/>
      <c r="D10" s="263" t="s">
        <v>162</v>
      </c>
      <c r="E10" s="80"/>
      <c r="F10" s="41">
        <v>64.599999999999994</v>
      </c>
      <c r="G10" s="40"/>
      <c r="H10" s="41">
        <v>61.2</v>
      </c>
      <c r="I10" s="40"/>
      <c r="J10" s="339">
        <v>57.1</v>
      </c>
      <c r="K10" s="6"/>
      <c r="L10" s="69">
        <v>56.9</v>
      </c>
      <c r="M10" s="6"/>
      <c r="N10" s="12" t="s">
        <v>163</v>
      </c>
      <c r="O10" s="6"/>
      <c r="P10" s="54" t="s">
        <v>164</v>
      </c>
    </row>
    <row r="11" spans="2:16" ht="12" customHeight="1">
      <c r="B11" s="13" t="s">
        <v>166</v>
      </c>
      <c r="C11" s="19"/>
      <c r="D11" s="33">
        <v>611</v>
      </c>
      <c r="E11" s="19"/>
      <c r="F11" s="38">
        <v>598.70000000000005</v>
      </c>
      <c r="G11" s="35"/>
      <c r="H11" s="38">
        <v>586</v>
      </c>
      <c r="I11" s="35"/>
      <c r="J11" s="336">
        <v>569</v>
      </c>
      <c r="K11" s="6"/>
      <c r="L11" s="55">
        <v>566</v>
      </c>
      <c r="M11" s="6"/>
      <c r="N11" s="12" t="s">
        <v>167</v>
      </c>
      <c r="O11" s="6"/>
      <c r="P11" s="54" t="s">
        <v>164</v>
      </c>
    </row>
    <row r="12" spans="2:16" ht="12" customHeight="1">
      <c r="B12" s="13" t="s">
        <v>168</v>
      </c>
      <c r="C12" s="19"/>
      <c r="D12" s="33">
        <v>576</v>
      </c>
      <c r="E12" s="19"/>
      <c r="F12" s="38">
        <v>565</v>
      </c>
      <c r="G12" s="35"/>
      <c r="H12" s="38">
        <v>551</v>
      </c>
      <c r="I12" s="35"/>
      <c r="J12" s="336">
        <v>534</v>
      </c>
      <c r="K12" s="6"/>
      <c r="L12" s="55">
        <v>527</v>
      </c>
      <c r="M12" s="6"/>
      <c r="N12" s="12" t="s">
        <v>167</v>
      </c>
      <c r="O12" s="6"/>
      <c r="P12" s="54" t="s">
        <v>169</v>
      </c>
    </row>
    <row r="13" spans="2:16" ht="12.95" customHeight="1">
      <c r="B13" s="13" t="s">
        <v>170</v>
      </c>
      <c r="C13" s="19"/>
      <c r="D13" s="268" t="s">
        <v>162</v>
      </c>
      <c r="E13" s="64"/>
      <c r="F13" s="268" t="s">
        <v>162</v>
      </c>
      <c r="G13" s="93"/>
      <c r="H13" s="268" t="s">
        <v>162</v>
      </c>
      <c r="I13" s="93"/>
      <c r="J13" s="342">
        <v>41</v>
      </c>
      <c r="K13" s="44"/>
      <c r="L13" s="65">
        <v>40</v>
      </c>
      <c r="M13" s="44"/>
      <c r="N13" s="60" t="s">
        <v>171</v>
      </c>
      <c r="O13" s="44"/>
      <c r="P13" s="51" t="s">
        <v>172</v>
      </c>
    </row>
    <row r="14" spans="2:16" ht="24" customHeight="1">
      <c r="B14" s="13" t="s">
        <v>173</v>
      </c>
      <c r="C14" s="19"/>
      <c r="D14" s="17"/>
      <c r="E14" s="56"/>
      <c r="F14" s="17"/>
      <c r="G14" s="16"/>
      <c r="H14" s="17"/>
      <c r="I14" s="16"/>
      <c r="J14" s="338">
        <v>4.5</v>
      </c>
      <c r="K14" s="6"/>
      <c r="L14" s="52">
        <v>4.1752634862299995</v>
      </c>
      <c r="M14" s="6"/>
      <c r="N14" s="12" t="s">
        <v>163</v>
      </c>
      <c r="O14" s="6"/>
      <c r="P14" s="51" t="s">
        <v>172</v>
      </c>
    </row>
    <row r="15" spans="2:16" ht="24" customHeight="1">
      <c r="B15" s="13" t="s">
        <v>174</v>
      </c>
      <c r="C15" s="19"/>
      <c r="D15" s="17"/>
      <c r="E15" s="56"/>
      <c r="F15" s="17">
        <v>4.8</v>
      </c>
      <c r="G15" s="16"/>
      <c r="H15" s="17">
        <v>4.5</v>
      </c>
      <c r="I15" s="16"/>
      <c r="J15" s="338">
        <v>4.4000000000000004</v>
      </c>
      <c r="K15" s="6"/>
      <c r="L15" s="52">
        <v>4.7815903214773519</v>
      </c>
      <c r="M15" s="6"/>
      <c r="N15" s="12" t="s">
        <v>163</v>
      </c>
      <c r="O15" s="6"/>
      <c r="P15" s="51" t="s">
        <v>172</v>
      </c>
    </row>
    <row r="16" spans="2:16" ht="24" customHeight="1">
      <c r="B16" s="13" t="s">
        <v>175</v>
      </c>
      <c r="C16" s="19"/>
      <c r="D16" s="17">
        <v>44</v>
      </c>
      <c r="E16" s="56"/>
      <c r="F16" s="17">
        <v>42</v>
      </c>
      <c r="G16" s="16"/>
      <c r="H16" s="17">
        <v>41</v>
      </c>
      <c r="I16" s="16"/>
      <c r="J16" s="338">
        <v>42</v>
      </c>
      <c r="K16" s="6"/>
      <c r="L16" s="52">
        <v>38.668835049592488</v>
      </c>
      <c r="M16" s="6"/>
      <c r="N16" s="12" t="s">
        <v>167</v>
      </c>
      <c r="O16" s="6"/>
      <c r="P16" s="51" t="s">
        <v>172</v>
      </c>
    </row>
    <row r="17" spans="2:16" ht="36.6" customHeight="1">
      <c r="B17" s="13" t="s">
        <v>176</v>
      </c>
      <c r="C17" s="19"/>
      <c r="D17" s="17">
        <v>44</v>
      </c>
      <c r="E17" s="56"/>
      <c r="F17" s="17">
        <v>42</v>
      </c>
      <c r="G17" s="16"/>
      <c r="H17" s="17">
        <v>41</v>
      </c>
      <c r="I17" s="16"/>
      <c r="J17" s="338">
        <v>41</v>
      </c>
      <c r="K17" s="6"/>
      <c r="L17" s="52">
        <v>44.284277633191337</v>
      </c>
      <c r="M17" s="6"/>
      <c r="N17" s="12" t="s">
        <v>167</v>
      </c>
      <c r="O17" s="6"/>
      <c r="P17" s="51" t="s">
        <v>172</v>
      </c>
    </row>
    <row r="18" spans="2:16" ht="36.6" customHeight="1">
      <c r="B18" s="9"/>
      <c r="C18" s="19"/>
      <c r="D18" s="18"/>
      <c r="E18" s="56"/>
      <c r="F18" s="18"/>
      <c r="G18" s="16"/>
      <c r="H18" s="18"/>
      <c r="I18" s="16"/>
      <c r="J18" s="18"/>
      <c r="K18" s="6"/>
      <c r="L18" s="388"/>
      <c r="M18" s="6"/>
      <c r="N18" s="8"/>
      <c r="O18" s="6"/>
      <c r="P18" s="256"/>
    </row>
    <row r="19" spans="2:16" ht="12" customHeight="1">
      <c r="B19" s="23" t="s">
        <v>177</v>
      </c>
      <c r="C19" s="19"/>
      <c r="D19" s="19"/>
      <c r="E19" s="19"/>
      <c r="F19" s="6"/>
      <c r="G19" s="6"/>
      <c r="H19" s="6"/>
      <c r="I19" s="6"/>
      <c r="J19" s="346"/>
      <c r="K19" s="6"/>
      <c r="L19" s="86"/>
      <c r="M19" s="6"/>
      <c r="N19" s="6"/>
      <c r="O19" s="6"/>
      <c r="P19" s="19"/>
    </row>
    <row r="20" spans="2:16" ht="12" customHeight="1">
      <c r="B20" s="13" t="s">
        <v>178</v>
      </c>
      <c r="C20" s="19"/>
      <c r="D20" s="12" t="s">
        <v>162</v>
      </c>
      <c r="E20" s="19"/>
      <c r="F20" s="92">
        <v>0.49</v>
      </c>
      <c r="G20" s="91"/>
      <c r="H20" s="92">
        <v>0.51</v>
      </c>
      <c r="I20" s="91"/>
      <c r="J20" s="347">
        <v>0.5</v>
      </c>
      <c r="K20" s="6"/>
      <c r="L20" s="90">
        <v>0.49</v>
      </c>
      <c r="M20" s="6"/>
      <c r="N20" s="12" t="s">
        <v>163</v>
      </c>
      <c r="O20" s="6"/>
      <c r="P20" s="51" t="s">
        <v>172</v>
      </c>
    </row>
    <row r="21" spans="2:16" ht="12" customHeight="1">
      <c r="B21" s="13" t="s">
        <v>179</v>
      </c>
      <c r="C21" s="19"/>
      <c r="D21" s="12" t="s">
        <v>162</v>
      </c>
      <c r="E21" s="19"/>
      <c r="F21" s="92">
        <v>1.62</v>
      </c>
      <c r="G21" s="91"/>
      <c r="H21" s="92">
        <v>1.79</v>
      </c>
      <c r="I21" s="91"/>
      <c r="J21" s="347">
        <v>1.85</v>
      </c>
      <c r="K21" s="6"/>
      <c r="L21" s="90">
        <v>1.9</v>
      </c>
      <c r="M21" s="6"/>
      <c r="N21" s="12" t="s">
        <v>167</v>
      </c>
      <c r="O21" s="6"/>
      <c r="P21" s="51" t="s">
        <v>172</v>
      </c>
    </row>
    <row r="22" spans="2:16" ht="24" customHeight="1">
      <c r="B22" s="13" t="s">
        <v>173</v>
      </c>
      <c r="C22" s="19"/>
      <c r="D22" s="12" t="s">
        <v>162</v>
      </c>
      <c r="E22" s="19"/>
      <c r="F22" s="12" t="s">
        <v>162</v>
      </c>
      <c r="G22" s="91"/>
      <c r="H22" s="12" t="s">
        <v>162</v>
      </c>
      <c r="I22" s="91"/>
      <c r="J22" s="347">
        <v>0.25</v>
      </c>
      <c r="K22" s="6"/>
      <c r="L22" s="90">
        <v>0.24307482093053975</v>
      </c>
      <c r="M22" s="6"/>
      <c r="N22" s="12" t="s">
        <v>163</v>
      </c>
      <c r="O22" s="6"/>
      <c r="P22" s="51" t="s">
        <v>172</v>
      </c>
    </row>
    <row r="23" spans="2:16" ht="24" customHeight="1">
      <c r="B23" s="13" t="s">
        <v>174</v>
      </c>
      <c r="C23" s="19"/>
      <c r="D23" s="12" t="s">
        <v>162</v>
      </c>
      <c r="E23" s="19"/>
      <c r="F23" s="12" t="s">
        <v>162</v>
      </c>
      <c r="G23" s="91"/>
      <c r="H23" s="12" t="s">
        <v>162</v>
      </c>
      <c r="I23" s="91"/>
      <c r="J23" s="347">
        <v>0.25</v>
      </c>
      <c r="K23" s="6"/>
      <c r="L23" s="90">
        <v>0.2422493974601363</v>
      </c>
      <c r="M23" s="6"/>
      <c r="N23" s="12" t="s">
        <v>163</v>
      </c>
      <c r="O23" s="6"/>
      <c r="P23" s="51" t="s">
        <v>172</v>
      </c>
    </row>
    <row r="24" spans="2:16" ht="24" customHeight="1">
      <c r="B24" s="13" t="s">
        <v>180</v>
      </c>
      <c r="C24" s="19"/>
      <c r="D24" s="12" t="s">
        <v>162</v>
      </c>
      <c r="E24" s="19"/>
      <c r="F24" s="12" t="s">
        <v>162</v>
      </c>
      <c r="G24" s="91"/>
      <c r="H24" s="12" t="s">
        <v>162</v>
      </c>
      <c r="I24" s="91"/>
      <c r="J24" s="347">
        <v>0.93</v>
      </c>
      <c r="K24" s="6"/>
      <c r="L24" s="90">
        <v>0.93669250915211621</v>
      </c>
      <c r="M24" s="6"/>
      <c r="N24" s="12" t="s">
        <v>167</v>
      </c>
      <c r="O24" s="6"/>
      <c r="P24" s="51" t="s">
        <v>172</v>
      </c>
    </row>
    <row r="25" spans="2:16" ht="24" customHeight="1">
      <c r="B25" s="13" t="s">
        <v>181</v>
      </c>
      <c r="C25" s="19"/>
      <c r="D25" s="12" t="s">
        <v>162</v>
      </c>
      <c r="E25" s="19"/>
      <c r="F25" s="12" t="s">
        <v>162</v>
      </c>
      <c r="G25" s="91"/>
      <c r="H25" s="12" t="s">
        <v>162</v>
      </c>
      <c r="I25" s="91"/>
      <c r="J25" s="347">
        <v>0.94</v>
      </c>
      <c r="K25" s="6"/>
      <c r="L25" s="90">
        <v>0.93351172728978504</v>
      </c>
      <c r="M25" s="6"/>
      <c r="N25" s="12" t="s">
        <v>167</v>
      </c>
      <c r="O25" s="6"/>
      <c r="P25" s="54" t="s">
        <v>182</v>
      </c>
    </row>
    <row r="26" spans="2:16" ht="24" customHeight="1">
      <c r="B26" s="9"/>
      <c r="C26" s="19"/>
      <c r="D26" s="8"/>
      <c r="E26" s="19"/>
      <c r="F26" s="8"/>
      <c r="G26" s="91"/>
      <c r="H26" s="8"/>
      <c r="I26" s="91"/>
      <c r="J26" s="389"/>
      <c r="K26" s="6"/>
      <c r="L26" s="390"/>
      <c r="M26" s="6"/>
      <c r="N26" s="8"/>
      <c r="O26" s="6"/>
      <c r="P26" s="8"/>
    </row>
    <row r="27" spans="2:16" ht="12" customHeight="1">
      <c r="B27" s="23" t="s">
        <v>183</v>
      </c>
      <c r="C27" s="19"/>
      <c r="D27" s="19"/>
      <c r="E27" s="19"/>
      <c r="F27" s="6"/>
      <c r="G27" s="6"/>
      <c r="H27" s="6"/>
      <c r="I27" s="6"/>
      <c r="J27" s="346"/>
      <c r="K27" s="6"/>
      <c r="L27" s="86"/>
      <c r="M27" s="6"/>
      <c r="N27" s="6"/>
      <c r="O27" s="6"/>
      <c r="P27" s="19"/>
    </row>
    <row r="28" spans="2:16" ht="12" customHeight="1">
      <c r="B28" s="13" t="s">
        <v>184</v>
      </c>
      <c r="C28" s="19"/>
      <c r="D28" s="12"/>
      <c r="E28" s="19"/>
      <c r="F28" s="17"/>
      <c r="G28" s="16"/>
      <c r="H28" s="17"/>
      <c r="I28" s="16"/>
      <c r="J28" s="338">
        <v>1.5</v>
      </c>
      <c r="K28" s="6"/>
      <c r="L28" s="52">
        <v>1.2</v>
      </c>
      <c r="M28" s="6"/>
      <c r="N28" s="12" t="s">
        <v>163</v>
      </c>
      <c r="O28" s="6"/>
      <c r="P28" s="51" t="s">
        <v>172</v>
      </c>
    </row>
    <row r="29" spans="2:16" ht="12" customHeight="1">
      <c r="B29" s="13" t="s">
        <v>185</v>
      </c>
      <c r="C29" s="19"/>
      <c r="D29" s="12" t="s">
        <v>162</v>
      </c>
      <c r="E29" s="19"/>
      <c r="F29" s="17">
        <v>12</v>
      </c>
      <c r="G29" s="16"/>
      <c r="H29" s="17">
        <v>9.6999999999999993</v>
      </c>
      <c r="I29" s="16"/>
      <c r="J29" s="338">
        <v>7.9</v>
      </c>
      <c r="K29" s="6"/>
      <c r="L29" s="52">
        <v>7.9</v>
      </c>
      <c r="M29" s="6"/>
      <c r="N29" s="12" t="s">
        <v>163</v>
      </c>
      <c r="O29" s="6"/>
      <c r="P29" s="51" t="s">
        <v>172</v>
      </c>
    </row>
    <row r="30" spans="2:16" ht="12" customHeight="1">
      <c r="B30" s="13" t="s">
        <v>186</v>
      </c>
      <c r="C30" s="19"/>
      <c r="D30" s="12" t="s">
        <v>162</v>
      </c>
      <c r="E30" s="19"/>
      <c r="F30" s="17">
        <v>3.7</v>
      </c>
      <c r="G30" s="16"/>
      <c r="H30" s="17">
        <v>3.4</v>
      </c>
      <c r="I30" s="16"/>
      <c r="J30" s="338">
        <v>3.7</v>
      </c>
      <c r="K30" s="6"/>
      <c r="L30" s="52">
        <v>3.8</v>
      </c>
      <c r="M30" s="6"/>
      <c r="N30" s="12" t="s">
        <v>163</v>
      </c>
      <c r="O30" s="6"/>
      <c r="P30" s="51" t="s">
        <v>172</v>
      </c>
    </row>
    <row r="31" spans="2:16" ht="12" customHeight="1">
      <c r="B31" s="13" t="s">
        <v>187</v>
      </c>
      <c r="C31" s="19"/>
      <c r="D31" s="12" t="s">
        <v>162</v>
      </c>
      <c r="E31" s="19"/>
      <c r="F31" s="17">
        <v>8.1999999999999993</v>
      </c>
      <c r="G31" s="16"/>
      <c r="H31" s="17">
        <v>7.6</v>
      </c>
      <c r="I31" s="16"/>
      <c r="J31" s="338">
        <v>3.5</v>
      </c>
      <c r="K31" s="6"/>
      <c r="L31" s="52">
        <v>4.5</v>
      </c>
      <c r="M31" s="6"/>
      <c r="N31" s="12" t="s">
        <v>163</v>
      </c>
      <c r="O31" s="6"/>
      <c r="P31" s="51" t="s">
        <v>172</v>
      </c>
    </row>
    <row r="32" spans="2:16" ht="12" customHeight="1">
      <c r="B32" s="13" t="s">
        <v>188</v>
      </c>
      <c r="C32" s="19"/>
      <c r="D32" s="12" t="s">
        <v>162</v>
      </c>
      <c r="E32" s="19"/>
      <c r="F32" s="17"/>
      <c r="G32" s="16"/>
      <c r="H32" s="17"/>
      <c r="I32" s="16"/>
      <c r="J32" s="338">
        <v>0.2</v>
      </c>
      <c r="K32" s="6"/>
      <c r="L32" s="52">
        <v>0.2</v>
      </c>
      <c r="M32" s="6"/>
      <c r="N32" s="12" t="s">
        <v>163</v>
      </c>
      <c r="O32" s="6"/>
      <c r="P32" s="54"/>
    </row>
    <row r="33" spans="2:16" ht="12" customHeight="1">
      <c r="B33" s="13" t="s">
        <v>189</v>
      </c>
      <c r="C33" s="19"/>
      <c r="D33" s="12" t="s">
        <v>162</v>
      </c>
      <c r="E33" s="19"/>
      <c r="F33" s="17"/>
      <c r="G33" s="16"/>
      <c r="H33" s="17"/>
      <c r="I33" s="16"/>
      <c r="J33" s="348">
        <v>7.5</v>
      </c>
      <c r="K33" s="6"/>
      <c r="L33" s="85">
        <v>7.3</v>
      </c>
      <c r="M33" s="6"/>
      <c r="N33" s="12" t="s">
        <v>163</v>
      </c>
      <c r="O33" s="6"/>
      <c r="P33" s="54"/>
    </row>
    <row r="34" spans="2:16" ht="12" customHeight="1">
      <c r="B34" s="13" t="s">
        <v>190</v>
      </c>
      <c r="C34" s="19"/>
      <c r="D34" s="12" t="s">
        <v>162</v>
      </c>
      <c r="E34" s="19"/>
      <c r="F34" s="17"/>
      <c r="G34" s="16"/>
      <c r="H34" s="17"/>
      <c r="I34" s="16"/>
      <c r="J34" s="338">
        <v>3.9</v>
      </c>
      <c r="K34" s="6"/>
      <c r="L34" s="52">
        <v>4</v>
      </c>
      <c r="M34" s="6"/>
      <c r="N34" s="12" t="s">
        <v>191</v>
      </c>
      <c r="O34" s="6"/>
      <c r="P34" s="51" t="s">
        <v>172</v>
      </c>
    </row>
    <row r="35" spans="2:16" ht="12" customHeight="1">
      <c r="B35" s="13" t="s">
        <v>192</v>
      </c>
      <c r="C35" s="19"/>
      <c r="D35" s="12" t="s">
        <v>162</v>
      </c>
      <c r="E35" s="19"/>
      <c r="F35" s="17"/>
      <c r="G35" s="16"/>
      <c r="H35" s="17"/>
      <c r="I35" s="16"/>
      <c r="J35" s="338">
        <v>3.9</v>
      </c>
      <c r="K35" s="6"/>
      <c r="L35" s="52">
        <v>4</v>
      </c>
      <c r="M35" s="6"/>
      <c r="N35" s="12" t="s">
        <v>191</v>
      </c>
      <c r="O35" s="6"/>
      <c r="P35" s="51" t="s">
        <v>172</v>
      </c>
    </row>
    <row r="36" spans="2:16" ht="12" customHeight="1">
      <c r="B36" s="10"/>
      <c r="C36" s="19"/>
      <c r="D36" s="7"/>
      <c r="E36" s="19"/>
      <c r="F36" s="18"/>
      <c r="G36" s="16"/>
      <c r="H36" s="18"/>
      <c r="I36" s="16"/>
      <c r="J36" s="18"/>
      <c r="K36" s="6"/>
      <c r="L36" s="388"/>
      <c r="M36" s="6"/>
      <c r="N36" s="8"/>
      <c r="O36" s="6"/>
      <c r="P36" s="51"/>
    </row>
    <row r="37" spans="2:16" ht="12" customHeight="1">
      <c r="B37" s="89" t="s">
        <v>193</v>
      </c>
      <c r="C37" s="19"/>
      <c r="D37" s="73"/>
      <c r="E37" s="19"/>
      <c r="F37" s="87"/>
      <c r="G37" s="6"/>
      <c r="H37" s="87"/>
      <c r="I37" s="6"/>
      <c r="J37" s="87"/>
      <c r="K37" s="6"/>
      <c r="L37" s="88"/>
      <c r="M37" s="6"/>
      <c r="N37" s="87"/>
      <c r="O37" s="6"/>
      <c r="P37" s="54"/>
    </row>
    <row r="38" spans="2:16" ht="12" customHeight="1">
      <c r="B38" s="19" t="s">
        <v>194</v>
      </c>
      <c r="C38" s="19"/>
      <c r="E38" s="19"/>
      <c r="F38" s="6"/>
      <c r="G38" s="6"/>
      <c r="H38" s="6"/>
      <c r="I38" s="6"/>
      <c r="J38" s="346"/>
      <c r="K38" s="6"/>
      <c r="L38" s="86"/>
      <c r="M38" s="6"/>
      <c r="N38" s="6"/>
      <c r="O38" s="6"/>
      <c r="P38" s="19"/>
    </row>
    <row r="39" spans="2:16" ht="12" customHeight="1">
      <c r="B39" s="68" t="s">
        <v>195</v>
      </c>
      <c r="C39" s="19"/>
      <c r="D39" s="268" t="s">
        <v>162</v>
      </c>
      <c r="E39" s="58"/>
      <c r="F39" s="27">
        <v>353640</v>
      </c>
      <c r="G39" s="26"/>
      <c r="H39" s="27">
        <v>337186</v>
      </c>
      <c r="I39" s="26"/>
      <c r="J39" s="340">
        <v>318671</v>
      </c>
      <c r="K39" s="6"/>
      <c r="L39" s="57">
        <v>321504</v>
      </c>
      <c r="M39" s="6"/>
      <c r="N39" s="12" t="s">
        <v>196</v>
      </c>
      <c r="O39" s="6"/>
      <c r="P39" s="54" t="s">
        <v>164</v>
      </c>
    </row>
    <row r="40" spans="2:16" ht="12" customHeight="1">
      <c r="B40" s="267" t="s">
        <v>197</v>
      </c>
      <c r="C40" s="19"/>
      <c r="D40" s="268" t="s">
        <v>162</v>
      </c>
      <c r="E40" s="58"/>
      <c r="F40" s="27">
        <v>319656</v>
      </c>
      <c r="G40" s="26"/>
      <c r="H40" s="27">
        <v>309153</v>
      </c>
      <c r="I40" s="26"/>
      <c r="J40" s="340">
        <v>291023</v>
      </c>
      <c r="K40" s="6"/>
      <c r="L40" s="57">
        <v>295138</v>
      </c>
      <c r="M40" s="6"/>
      <c r="N40" s="12" t="s">
        <v>196</v>
      </c>
      <c r="O40" s="6"/>
      <c r="P40" s="54" t="s">
        <v>164</v>
      </c>
    </row>
    <row r="41" spans="2:16" ht="12" customHeight="1">
      <c r="B41" s="68" t="s">
        <v>198</v>
      </c>
      <c r="C41" s="19"/>
      <c r="D41" s="268" t="s">
        <v>162</v>
      </c>
      <c r="E41" s="58"/>
      <c r="F41" s="27">
        <v>9586</v>
      </c>
      <c r="G41" s="26"/>
      <c r="H41" s="27">
        <v>9900</v>
      </c>
      <c r="I41" s="26"/>
      <c r="J41" s="340">
        <v>10010</v>
      </c>
      <c r="K41" s="6"/>
      <c r="L41" s="57">
        <v>9677</v>
      </c>
      <c r="M41" s="6"/>
      <c r="N41" s="12" t="s">
        <v>196</v>
      </c>
      <c r="O41" s="6"/>
      <c r="P41" s="54" t="s">
        <v>182</v>
      </c>
    </row>
    <row r="42" spans="2:16" ht="12" customHeight="1">
      <c r="B42" s="13" t="s">
        <v>199</v>
      </c>
      <c r="C42" s="19"/>
      <c r="D42" s="268" t="s">
        <v>162</v>
      </c>
      <c r="E42" s="263"/>
      <c r="F42" s="263">
        <v>9.1</v>
      </c>
      <c r="G42" s="263"/>
      <c r="H42" s="263">
        <v>10.7</v>
      </c>
      <c r="I42" s="263"/>
      <c r="J42" s="8">
        <v>12.3</v>
      </c>
      <c r="K42" s="6"/>
      <c r="L42" s="256">
        <v>14.8</v>
      </c>
      <c r="M42" s="6"/>
      <c r="N42" s="12" t="s">
        <v>171</v>
      </c>
      <c r="O42" s="6"/>
      <c r="P42" s="19"/>
    </row>
    <row r="43" spans="2:16" ht="12" customHeight="1">
      <c r="B43" s="9" t="s">
        <v>200</v>
      </c>
      <c r="C43" s="19"/>
      <c r="D43" s="27"/>
      <c r="E43" s="58"/>
      <c r="F43" s="27"/>
      <c r="G43" s="26"/>
      <c r="H43" s="27"/>
      <c r="I43" s="26"/>
      <c r="J43" s="340"/>
      <c r="K43" s="6"/>
      <c r="L43" s="57"/>
      <c r="M43" s="6"/>
      <c r="N43" s="12"/>
      <c r="O43" s="6"/>
      <c r="P43" s="54"/>
    </row>
    <row r="44" spans="2:16" ht="12" customHeight="1">
      <c r="B44" s="68" t="s">
        <v>195</v>
      </c>
      <c r="C44" s="19"/>
      <c r="D44" s="268" t="s">
        <v>162</v>
      </c>
      <c r="E44" s="58"/>
      <c r="F44" s="27">
        <v>3093</v>
      </c>
      <c r="G44" s="26"/>
      <c r="H44" s="27">
        <v>3037</v>
      </c>
      <c r="I44" s="26"/>
      <c r="J44" s="340">
        <v>2981</v>
      </c>
      <c r="K44" s="6"/>
      <c r="L44" s="57">
        <v>2977</v>
      </c>
      <c r="M44" s="6"/>
      <c r="N44" s="12" t="s">
        <v>201</v>
      </c>
      <c r="O44" s="6"/>
      <c r="P44" s="54" t="s">
        <v>164</v>
      </c>
    </row>
    <row r="45" spans="2:16" ht="12" customHeight="1">
      <c r="B45" s="267" t="s">
        <v>202</v>
      </c>
      <c r="C45" s="19"/>
      <c r="D45" s="268" t="s">
        <v>162</v>
      </c>
      <c r="E45" s="58"/>
      <c r="F45" s="27">
        <v>3859</v>
      </c>
      <c r="G45" s="26"/>
      <c r="H45" s="27">
        <v>3880</v>
      </c>
      <c r="I45" s="26"/>
      <c r="J45" s="340">
        <v>3864</v>
      </c>
      <c r="K45" s="6"/>
      <c r="L45" s="57">
        <v>3918</v>
      </c>
      <c r="M45" s="6"/>
      <c r="N45" s="12" t="s">
        <v>201</v>
      </c>
      <c r="O45" s="6"/>
      <c r="P45" s="54" t="s">
        <v>164</v>
      </c>
    </row>
    <row r="46" spans="2:16" ht="12" customHeight="1">
      <c r="B46" s="68" t="s">
        <v>203</v>
      </c>
      <c r="C46" s="19"/>
      <c r="D46" s="268" t="s">
        <v>162</v>
      </c>
      <c r="E46" s="19"/>
      <c r="F46" s="17">
        <v>31.6</v>
      </c>
      <c r="G46" s="16"/>
      <c r="H46" s="17">
        <v>34.799999999999997</v>
      </c>
      <c r="I46" s="16"/>
      <c r="J46" s="338">
        <v>36.9</v>
      </c>
      <c r="K46" s="6"/>
      <c r="L46" s="52">
        <v>37.299999999999997</v>
      </c>
      <c r="M46" s="6"/>
      <c r="N46" s="12" t="s">
        <v>201</v>
      </c>
      <c r="O46" s="6"/>
      <c r="P46" s="54" t="s">
        <v>182</v>
      </c>
    </row>
    <row r="47" spans="2:16" ht="12" customHeight="1">
      <c r="B47" s="9" t="s">
        <v>204</v>
      </c>
      <c r="C47" s="19"/>
      <c r="D47" s="268" t="s">
        <v>162</v>
      </c>
      <c r="E47" s="19"/>
      <c r="F47" s="6"/>
      <c r="G47" s="6"/>
      <c r="H47" s="6"/>
      <c r="I47" s="6"/>
      <c r="J47" s="346"/>
      <c r="K47" s="6"/>
      <c r="L47" s="86"/>
      <c r="M47" s="6"/>
      <c r="N47" s="6"/>
      <c r="O47" s="6"/>
      <c r="P47" s="54"/>
    </row>
    <row r="48" spans="2:16" ht="12.95" customHeight="1">
      <c r="B48" s="68" t="s">
        <v>205</v>
      </c>
      <c r="C48" s="19"/>
      <c r="D48" s="12" t="s">
        <v>162</v>
      </c>
      <c r="E48" s="56"/>
      <c r="F48" s="17">
        <v>41.7</v>
      </c>
      <c r="G48" s="16"/>
      <c r="H48" s="17">
        <v>37.299999999999997</v>
      </c>
      <c r="I48" s="16"/>
      <c r="J48" s="338">
        <v>34.5</v>
      </c>
      <c r="K48" s="6"/>
      <c r="L48" s="52">
        <v>33.331979587689901</v>
      </c>
      <c r="M48" s="6"/>
      <c r="N48" s="12" t="s">
        <v>171</v>
      </c>
      <c r="O48" s="6"/>
      <c r="P48" s="54" t="s">
        <v>164</v>
      </c>
    </row>
    <row r="49" spans="2:16" ht="12" customHeight="1">
      <c r="B49" s="68" t="s">
        <v>206</v>
      </c>
      <c r="C49" s="19"/>
      <c r="D49" s="12" t="s">
        <v>162</v>
      </c>
      <c r="E49" s="56"/>
      <c r="F49" s="17">
        <v>1.9</v>
      </c>
      <c r="G49" s="16"/>
      <c r="H49" s="17">
        <v>1.9</v>
      </c>
      <c r="I49" s="16"/>
      <c r="J49" s="338">
        <v>1.4</v>
      </c>
      <c r="K49" s="6"/>
      <c r="L49" s="52">
        <v>1.5024412272805203</v>
      </c>
      <c r="M49" s="6"/>
      <c r="N49" s="12" t="s">
        <v>171</v>
      </c>
      <c r="O49" s="6"/>
      <c r="P49" s="54" t="s">
        <v>164</v>
      </c>
    </row>
    <row r="50" spans="2:16" ht="12" customHeight="1">
      <c r="B50" s="68" t="s">
        <v>207</v>
      </c>
      <c r="C50" s="19"/>
      <c r="D50" s="12" t="s">
        <v>162</v>
      </c>
      <c r="E50" s="56"/>
      <c r="F50" s="17">
        <v>18.899999999999999</v>
      </c>
      <c r="G50" s="16"/>
      <c r="H50" s="17">
        <v>20.9</v>
      </c>
      <c r="I50" s="16"/>
      <c r="J50" s="338">
        <v>20.9</v>
      </c>
      <c r="K50" s="6"/>
      <c r="L50" s="52">
        <v>21.619983678830383</v>
      </c>
      <c r="M50" s="6"/>
      <c r="N50" s="12" t="s">
        <v>171</v>
      </c>
      <c r="O50" s="6"/>
      <c r="P50" s="54" t="s">
        <v>164</v>
      </c>
    </row>
    <row r="51" spans="2:16" ht="12" customHeight="1">
      <c r="B51" s="68" t="s">
        <v>208</v>
      </c>
      <c r="C51" s="19"/>
      <c r="D51" s="12" t="s">
        <v>162</v>
      </c>
      <c r="E51" s="56"/>
      <c r="F51" s="17">
        <v>10.6</v>
      </c>
      <c r="G51" s="16"/>
      <c r="H51" s="17">
        <v>10.8</v>
      </c>
      <c r="I51" s="16"/>
      <c r="J51" s="338">
        <v>12.9</v>
      </c>
      <c r="K51" s="6"/>
      <c r="L51" s="52">
        <v>12.092894319589302</v>
      </c>
      <c r="M51" s="6"/>
      <c r="N51" s="12" t="s">
        <v>171</v>
      </c>
      <c r="O51" s="6"/>
      <c r="P51" s="54" t="s">
        <v>164</v>
      </c>
    </row>
    <row r="52" spans="2:16" ht="12" customHeight="1">
      <c r="B52" s="68" t="s">
        <v>209</v>
      </c>
      <c r="C52" s="19"/>
      <c r="D52" s="12" t="s">
        <v>162</v>
      </c>
      <c r="E52" s="56"/>
      <c r="F52" s="17">
        <v>0.2</v>
      </c>
      <c r="G52" s="16"/>
      <c r="H52" s="17">
        <v>0.2</v>
      </c>
      <c r="I52" s="16"/>
      <c r="J52" s="338">
        <v>0.1</v>
      </c>
      <c r="K52" s="6"/>
      <c r="L52" s="52">
        <v>7.4183569903201532E-2</v>
      </c>
      <c r="M52" s="6"/>
      <c r="N52" s="12" t="s">
        <v>171</v>
      </c>
      <c r="O52" s="6"/>
      <c r="P52" s="54" t="s">
        <v>164</v>
      </c>
    </row>
    <row r="53" spans="2:16" ht="12" customHeight="1">
      <c r="B53" s="68" t="s">
        <v>210</v>
      </c>
      <c r="C53" s="19"/>
      <c r="D53" s="12" t="s">
        <v>162</v>
      </c>
      <c r="E53" s="56"/>
      <c r="F53" s="17">
        <v>0.2</v>
      </c>
      <c r="G53" s="16"/>
      <c r="H53" s="17">
        <v>0.3</v>
      </c>
      <c r="I53" s="16"/>
      <c r="J53" s="338">
        <v>0.2</v>
      </c>
      <c r="K53" s="6"/>
      <c r="L53" s="52">
        <v>0.11758360210120181</v>
      </c>
      <c r="M53" s="6"/>
      <c r="N53" s="12" t="s">
        <v>171</v>
      </c>
      <c r="O53" s="6"/>
      <c r="P53" s="54" t="s">
        <v>164</v>
      </c>
    </row>
    <row r="54" spans="2:16" ht="10.5" customHeight="1">
      <c r="B54" s="68" t="s">
        <v>211</v>
      </c>
      <c r="C54" s="19"/>
      <c r="D54" s="12" t="s">
        <v>162</v>
      </c>
      <c r="E54" s="56"/>
      <c r="F54" s="17">
        <v>0</v>
      </c>
      <c r="G54" s="16"/>
      <c r="H54" s="17">
        <v>0</v>
      </c>
      <c r="I54" s="16"/>
      <c r="J54" s="348">
        <v>0</v>
      </c>
      <c r="K54" s="6"/>
      <c r="L54" s="85">
        <v>9.0754386774011351E-3</v>
      </c>
      <c r="M54" s="6"/>
      <c r="N54" s="12" t="s">
        <v>171</v>
      </c>
      <c r="O54" s="6"/>
      <c r="P54" s="54" t="s">
        <v>164</v>
      </c>
    </row>
    <row r="55" spans="2:16" ht="12" customHeight="1">
      <c r="B55" s="74" t="s">
        <v>212</v>
      </c>
      <c r="C55" s="19"/>
      <c r="D55" s="12" t="s">
        <v>162</v>
      </c>
      <c r="E55" s="56"/>
      <c r="F55" s="84">
        <v>15.4</v>
      </c>
      <c r="G55" s="16"/>
      <c r="H55" s="84">
        <v>16.100000000000001</v>
      </c>
      <c r="I55" s="16"/>
      <c r="J55" s="349">
        <v>16.7</v>
      </c>
      <c r="K55" s="6"/>
      <c r="L55" s="83">
        <v>16.7</v>
      </c>
      <c r="M55" s="6"/>
      <c r="N55" s="7" t="s">
        <v>171</v>
      </c>
      <c r="O55" s="6"/>
      <c r="P55" s="82" t="s">
        <v>164</v>
      </c>
    </row>
    <row r="56" spans="2:16" ht="12" customHeight="1">
      <c r="B56" s="81" t="s">
        <v>213</v>
      </c>
      <c r="C56" s="19"/>
      <c r="D56" s="17">
        <v>9.9</v>
      </c>
      <c r="E56" s="56"/>
      <c r="F56" s="17">
        <v>11.2</v>
      </c>
      <c r="G56" s="16"/>
      <c r="H56" s="17">
        <v>12.6</v>
      </c>
      <c r="I56" s="16"/>
      <c r="J56" s="338">
        <v>13.2</v>
      </c>
      <c r="K56" s="6"/>
      <c r="L56" s="52">
        <v>14.5</v>
      </c>
      <c r="M56" s="6"/>
      <c r="N56" s="12" t="s">
        <v>171</v>
      </c>
      <c r="O56" s="6"/>
      <c r="P56" s="54" t="s">
        <v>164</v>
      </c>
    </row>
    <row r="57" spans="2:16" ht="12" customHeight="1">
      <c r="B57" s="68" t="s">
        <v>214</v>
      </c>
      <c r="C57" s="19"/>
      <c r="D57" s="12" t="s">
        <v>162</v>
      </c>
      <c r="E57" s="56"/>
      <c r="F57" s="17">
        <v>42</v>
      </c>
      <c r="G57" s="16"/>
      <c r="H57" s="17">
        <v>43.8</v>
      </c>
      <c r="I57" s="16"/>
      <c r="J57" s="338">
        <v>44.1</v>
      </c>
      <c r="K57" s="6"/>
      <c r="L57" s="52">
        <v>46.5</v>
      </c>
      <c r="M57" s="6"/>
      <c r="N57" s="12" t="s">
        <v>171</v>
      </c>
      <c r="O57" s="6"/>
      <c r="P57" s="54" t="s">
        <v>164</v>
      </c>
    </row>
    <row r="58" spans="2:16" ht="12" customHeight="1">
      <c r="B58" s="9" t="s">
        <v>215</v>
      </c>
      <c r="C58" s="19"/>
      <c r="D58" s="19"/>
      <c r="E58" s="19"/>
      <c r="F58" s="6"/>
      <c r="G58" s="6"/>
      <c r="H58" s="6"/>
      <c r="I58" s="6"/>
      <c r="J58" s="346"/>
      <c r="K58" s="6"/>
      <c r="L58" s="6"/>
      <c r="M58" s="6"/>
      <c r="N58" s="6"/>
      <c r="O58" s="6"/>
      <c r="P58" s="19"/>
    </row>
    <row r="59" spans="2:16" ht="12" customHeight="1">
      <c r="B59" s="68" t="s">
        <v>216</v>
      </c>
      <c r="C59" s="19"/>
      <c r="D59" s="12" t="s">
        <v>162</v>
      </c>
      <c r="E59" s="80"/>
      <c r="F59" s="41">
        <v>26.1</v>
      </c>
      <c r="G59" s="40"/>
      <c r="H59" s="41">
        <v>26</v>
      </c>
      <c r="I59" s="40"/>
      <c r="J59" s="339">
        <v>26.9</v>
      </c>
      <c r="K59" s="6"/>
      <c r="L59" s="350">
        <v>27.601411136950414</v>
      </c>
      <c r="M59" s="6"/>
      <c r="N59" s="12" t="s">
        <v>171</v>
      </c>
      <c r="O59" s="6"/>
      <c r="P59" s="54" t="s">
        <v>164</v>
      </c>
    </row>
    <row r="60" spans="2:16" ht="12" customHeight="1">
      <c r="B60" s="68" t="s">
        <v>217</v>
      </c>
      <c r="C60" s="19"/>
      <c r="D60" s="12" t="s">
        <v>162</v>
      </c>
      <c r="E60" s="80"/>
      <c r="F60" s="41">
        <v>2.6</v>
      </c>
      <c r="G60" s="40"/>
      <c r="H60" s="41">
        <v>1.9</v>
      </c>
      <c r="I60" s="40"/>
      <c r="J60" s="339">
        <v>2.1</v>
      </c>
      <c r="K60" s="6"/>
      <c r="L60" s="350">
        <v>1.8115891025688859</v>
      </c>
      <c r="M60" s="6"/>
      <c r="N60" s="12" t="s">
        <v>171</v>
      </c>
      <c r="O60" s="6"/>
      <c r="P60" s="54" t="s">
        <v>164</v>
      </c>
    </row>
    <row r="61" spans="2:16" ht="12" customHeight="1">
      <c r="B61" s="68" t="s">
        <v>218</v>
      </c>
      <c r="C61" s="19"/>
      <c r="D61" s="12" t="s">
        <v>162</v>
      </c>
      <c r="E61" s="80"/>
      <c r="F61" s="41">
        <v>9.8000000000000007</v>
      </c>
      <c r="G61" s="40"/>
      <c r="H61" s="41">
        <v>8.9</v>
      </c>
      <c r="I61" s="40"/>
      <c r="J61" s="339">
        <v>7.4</v>
      </c>
      <c r="K61" s="6"/>
      <c r="L61" s="350">
        <v>5.7074767279206258</v>
      </c>
      <c r="M61" s="6"/>
      <c r="N61" s="12" t="s">
        <v>171</v>
      </c>
      <c r="O61" s="6"/>
      <c r="P61" s="54" t="s">
        <v>164</v>
      </c>
    </row>
    <row r="62" spans="2:16" ht="12" customHeight="1">
      <c r="B62" s="68" t="s">
        <v>219</v>
      </c>
      <c r="C62" s="19"/>
      <c r="D62" s="12" t="s">
        <v>162</v>
      </c>
      <c r="E62" s="80"/>
      <c r="F62" s="41">
        <v>6.8</v>
      </c>
      <c r="G62" s="40"/>
      <c r="H62" s="41">
        <v>6</v>
      </c>
      <c r="I62" s="40"/>
      <c r="J62" s="339">
        <v>5</v>
      </c>
      <c r="K62" s="6"/>
      <c r="L62" s="350">
        <v>4.5485289870496572</v>
      </c>
      <c r="M62" s="6"/>
      <c r="N62" s="12" t="s">
        <v>171</v>
      </c>
      <c r="O62" s="6"/>
      <c r="P62" s="54" t="s">
        <v>164</v>
      </c>
    </row>
    <row r="63" spans="2:16" ht="12" customHeight="1">
      <c r="B63" s="68" t="s">
        <v>220</v>
      </c>
      <c r="C63" s="19"/>
      <c r="D63" s="12" t="s">
        <v>162</v>
      </c>
      <c r="E63" s="80"/>
      <c r="F63" s="41">
        <v>1.7</v>
      </c>
      <c r="G63" s="40"/>
      <c r="H63" s="41">
        <v>1.6</v>
      </c>
      <c r="I63" s="40"/>
      <c r="J63" s="339">
        <v>1.5</v>
      </c>
      <c r="K63" s="6"/>
      <c r="L63" s="350">
        <v>1.6013372757988482</v>
      </c>
      <c r="M63" s="6"/>
      <c r="N63" s="12" t="s">
        <v>171</v>
      </c>
      <c r="O63" s="6"/>
      <c r="P63" s="54" t="s">
        <v>164</v>
      </c>
    </row>
    <row r="64" spans="2:16" ht="12" customHeight="1">
      <c r="B64" s="68" t="s">
        <v>221</v>
      </c>
      <c r="C64" s="19"/>
      <c r="D64" s="12" t="s">
        <v>162</v>
      </c>
      <c r="E64" s="80"/>
      <c r="F64" s="41">
        <v>3.2</v>
      </c>
      <c r="G64" s="40"/>
      <c r="H64" s="41">
        <v>3.3</v>
      </c>
      <c r="I64" s="40"/>
      <c r="J64" s="339">
        <v>3.1</v>
      </c>
      <c r="K64" s="6"/>
      <c r="L64" s="350">
        <v>2.6483633189248303</v>
      </c>
      <c r="M64" s="6"/>
      <c r="N64" s="12" t="s">
        <v>171</v>
      </c>
      <c r="O64" s="6"/>
      <c r="P64" s="54" t="s">
        <v>164</v>
      </c>
    </row>
    <row r="65" spans="2:17" ht="12.95" customHeight="1">
      <c r="B65" s="68" t="s">
        <v>222</v>
      </c>
      <c r="C65" s="19"/>
      <c r="D65" s="12" t="s">
        <v>162</v>
      </c>
      <c r="E65" s="80"/>
      <c r="F65" s="41">
        <v>9.3000000000000007</v>
      </c>
      <c r="G65" s="40"/>
      <c r="H65" s="41">
        <v>10.4</v>
      </c>
      <c r="I65" s="40"/>
      <c r="J65" s="339">
        <v>11.9</v>
      </c>
      <c r="K65" s="6"/>
      <c r="L65" s="350">
        <v>15.069321623450504</v>
      </c>
      <c r="M65" s="6"/>
      <c r="N65" s="12" t="s">
        <v>171</v>
      </c>
      <c r="O65" s="6"/>
      <c r="P65" s="54" t="s">
        <v>164</v>
      </c>
    </row>
    <row r="66" spans="2:17" ht="12" customHeight="1">
      <c r="B66" s="68" t="s">
        <v>223</v>
      </c>
      <c r="C66" s="19"/>
      <c r="D66" s="12" t="s">
        <v>162</v>
      </c>
      <c r="E66" s="80"/>
      <c r="F66" s="41">
        <v>27.8</v>
      </c>
      <c r="G66" s="40"/>
      <c r="H66" s="41">
        <v>28.5</v>
      </c>
      <c r="I66" s="40"/>
      <c r="J66" s="339">
        <v>27.7</v>
      </c>
      <c r="K66" s="6"/>
      <c r="L66" s="350">
        <v>27.210495370950465</v>
      </c>
      <c r="M66" s="6"/>
      <c r="N66" s="12" t="s">
        <v>171</v>
      </c>
      <c r="O66" s="6"/>
      <c r="P66" s="54" t="s">
        <v>164</v>
      </c>
    </row>
    <row r="67" spans="2:17" ht="12" customHeight="1">
      <c r="B67" s="68" t="s">
        <v>224</v>
      </c>
      <c r="C67" s="19"/>
      <c r="D67" s="12" t="s">
        <v>162</v>
      </c>
      <c r="E67" s="80"/>
      <c r="F67" s="41">
        <v>12.8</v>
      </c>
      <c r="G67" s="40"/>
      <c r="H67" s="41">
        <v>13.3</v>
      </c>
      <c r="I67" s="40"/>
      <c r="J67" s="339">
        <v>14.5</v>
      </c>
      <c r="K67" s="6"/>
      <c r="L67" s="350">
        <v>13.80147645638576</v>
      </c>
      <c r="M67" s="6"/>
      <c r="N67" s="12" t="s">
        <v>171</v>
      </c>
      <c r="O67" s="6"/>
      <c r="P67" s="54" t="s">
        <v>164</v>
      </c>
    </row>
    <row r="68" spans="2:17" ht="12" customHeight="1">
      <c r="B68" s="13" t="s">
        <v>225</v>
      </c>
      <c r="C68" s="19"/>
      <c r="D68" s="12">
        <v>25.7</v>
      </c>
      <c r="E68" s="80"/>
      <c r="F68" s="41">
        <v>26.4</v>
      </c>
      <c r="G68" s="40"/>
      <c r="H68" s="41">
        <v>28.7</v>
      </c>
      <c r="I68" s="40"/>
      <c r="J68" s="339">
        <v>29.9</v>
      </c>
      <c r="K68" s="6"/>
      <c r="L68" s="69">
        <v>31.3</v>
      </c>
      <c r="M68" s="6"/>
      <c r="N68" s="12" t="s">
        <v>171</v>
      </c>
      <c r="O68" s="6"/>
      <c r="P68" s="54" t="s">
        <v>169</v>
      </c>
    </row>
    <row r="69" spans="2:17" ht="12" customHeight="1">
      <c r="B69" s="13" t="s">
        <v>226</v>
      </c>
      <c r="C69" s="19"/>
      <c r="D69" s="41">
        <v>74.3</v>
      </c>
      <c r="E69" s="80"/>
      <c r="F69" s="41">
        <v>72.900000000000006</v>
      </c>
      <c r="G69" s="40"/>
      <c r="H69" s="41">
        <v>71.599999999999994</v>
      </c>
      <c r="I69" s="40"/>
      <c r="J69" s="339">
        <v>70.2</v>
      </c>
      <c r="K69" s="6"/>
      <c r="L69" s="69">
        <v>69.3</v>
      </c>
      <c r="M69" s="6"/>
      <c r="N69" s="12" t="s">
        <v>171</v>
      </c>
      <c r="O69" s="6"/>
      <c r="P69" s="54" t="s">
        <v>169</v>
      </c>
    </row>
    <row r="70" spans="2:17" ht="12" customHeight="1">
      <c r="B70" s="391" t="s">
        <v>227</v>
      </c>
      <c r="C70" s="19"/>
      <c r="D70" s="20"/>
      <c r="E70" s="19"/>
      <c r="F70" s="22"/>
      <c r="G70" s="6"/>
      <c r="H70" s="22"/>
      <c r="I70" s="6"/>
      <c r="J70" s="345"/>
      <c r="K70" s="6"/>
      <c r="L70" s="79"/>
      <c r="M70" s="6"/>
      <c r="N70" s="22"/>
      <c r="O70" s="6"/>
      <c r="P70" s="53"/>
    </row>
    <row r="71" spans="2:17" ht="12" customHeight="1">
      <c r="B71" s="392" t="s">
        <v>228</v>
      </c>
      <c r="C71" s="19"/>
      <c r="D71" s="12" t="s">
        <v>162</v>
      </c>
      <c r="E71" s="19"/>
      <c r="F71" s="17">
        <v>3.8</v>
      </c>
      <c r="G71" s="16"/>
      <c r="H71" s="17">
        <v>4</v>
      </c>
      <c r="I71" s="16"/>
      <c r="J71" s="338">
        <v>4.0999999999999996</v>
      </c>
      <c r="K71" s="6"/>
      <c r="L71" s="52">
        <v>3.9</v>
      </c>
      <c r="M71" s="6"/>
      <c r="N71" s="12" t="s">
        <v>171</v>
      </c>
      <c r="O71" s="6"/>
      <c r="P71" s="54" t="s">
        <v>164</v>
      </c>
    </row>
    <row r="72" spans="2:17" ht="15" customHeight="1">
      <c r="B72" s="392" t="s">
        <v>229</v>
      </c>
      <c r="C72" s="19"/>
      <c r="D72" s="12" t="s">
        <v>162</v>
      </c>
      <c r="E72" s="19"/>
      <c r="F72" s="17">
        <v>9.8000000000000007</v>
      </c>
      <c r="G72" s="16"/>
      <c r="H72" s="17">
        <v>10.6</v>
      </c>
      <c r="I72" s="16"/>
      <c r="J72" s="338">
        <v>11</v>
      </c>
      <c r="K72" s="6"/>
      <c r="L72" s="52">
        <v>11.1</v>
      </c>
      <c r="M72" s="6"/>
      <c r="N72" s="12" t="s">
        <v>171</v>
      </c>
      <c r="O72" s="6"/>
      <c r="P72" s="54" t="s">
        <v>164</v>
      </c>
    </row>
    <row r="73" spans="2:17" ht="6" customHeight="1">
      <c r="B73" s="72"/>
      <c r="C73" s="19"/>
      <c r="D73" s="71"/>
      <c r="E73" s="64"/>
      <c r="F73" s="250"/>
      <c r="G73" s="44"/>
      <c r="H73" s="250"/>
      <c r="I73" s="44"/>
      <c r="J73" s="251"/>
      <c r="K73" s="44"/>
      <c r="L73" s="251"/>
      <c r="M73" s="44"/>
      <c r="N73" s="252"/>
      <c r="O73" s="44"/>
      <c r="P73" s="253"/>
      <c r="Q73" s="49"/>
    </row>
    <row r="74" spans="2:17" ht="129.94999999999999" customHeight="1">
      <c r="B74" s="453" t="s">
        <v>230</v>
      </c>
      <c r="C74" s="453"/>
      <c r="D74" s="453"/>
      <c r="E74" s="453"/>
      <c r="F74" s="453"/>
      <c r="G74" s="453"/>
      <c r="H74" s="453"/>
      <c r="I74" s="453"/>
      <c r="J74" s="453"/>
      <c r="K74" s="453"/>
      <c r="L74" s="453"/>
      <c r="M74" s="453"/>
      <c r="N74" s="453"/>
      <c r="O74" s="453"/>
      <c r="P74" s="453"/>
    </row>
    <row r="80" spans="2:17">
      <c r="B80" s="332"/>
    </row>
  </sheetData>
  <mergeCells count="5">
    <mergeCell ref="N2:P2"/>
    <mergeCell ref="B74:P74"/>
    <mergeCell ref="B5:P5"/>
    <mergeCell ref="B4:P4"/>
    <mergeCell ref="B6:C6"/>
  </mergeCells>
  <pageMargins left="0.7" right="0.7" top="0.75" bottom="0.75" header="0.3" footer="0.3"/>
  <pageSetup paperSize="256"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6237-CA7A-41E1-9C34-2AC12A88F2D0}">
  <dimension ref="B2:Q25"/>
  <sheetViews>
    <sheetView showGridLines="0" zoomScale="150" zoomScaleNormal="150" workbookViewId="0">
      <selection activeCell="B15" sqref="B15"/>
    </sheetView>
  </sheetViews>
  <sheetFormatPr baseColWidth="10" defaultColWidth="7.5" defaultRowHeight="12.75"/>
  <cols>
    <col min="1" max="1" width="2.375" style="48" customWidth="1"/>
    <col min="2" max="2" width="70.375" style="48" customWidth="1"/>
    <col min="3" max="3" width="1" style="48" customWidth="1"/>
    <col min="4" max="4" width="9.625" style="48" customWidth="1"/>
    <col min="5" max="5" width="1" style="48" customWidth="1"/>
    <col min="6" max="6" width="9.625" style="48" customWidth="1"/>
    <col min="7" max="7" width="1" style="48" customWidth="1"/>
    <col min="8" max="8" width="9.625" style="48" customWidth="1"/>
    <col min="9" max="9" width="1" style="48" customWidth="1"/>
    <col min="10" max="10" width="9.625" style="48" customWidth="1"/>
    <col min="11" max="11" width="1" style="48" customWidth="1"/>
    <col min="12" max="12" width="9.625" style="48" customWidth="1"/>
    <col min="13" max="13" width="1" style="48" customWidth="1"/>
    <col min="14" max="14" width="9.625" style="48" customWidth="1"/>
    <col min="15" max="15" width="1" style="48" customWidth="1"/>
    <col min="16" max="16" width="9.625" style="49" customWidth="1"/>
    <col min="17" max="17" width="2.375" style="48" customWidth="1"/>
    <col min="18" max="16384" width="7.5" style="48"/>
  </cols>
  <sheetData>
    <row r="2" spans="2:16" ht="33.950000000000003" customHeight="1">
      <c r="B2" s="261"/>
      <c r="N2" s="452" t="s">
        <v>0</v>
      </c>
      <c r="O2" s="452"/>
      <c r="P2" s="452"/>
    </row>
    <row r="4" spans="2:16" s="98" customFormat="1" ht="20.100000000000001" customHeight="1" thickBot="1">
      <c r="B4" s="472" t="s">
        <v>155</v>
      </c>
      <c r="C4" s="472"/>
      <c r="D4" s="472"/>
      <c r="E4" s="472"/>
      <c r="F4" s="472"/>
      <c r="G4" s="472"/>
      <c r="H4" s="472"/>
      <c r="I4" s="472"/>
      <c r="J4" s="472"/>
      <c r="K4" s="472"/>
      <c r="L4" s="472"/>
      <c r="M4" s="472"/>
      <c r="N4" s="472"/>
      <c r="O4" s="472"/>
      <c r="P4" s="472"/>
    </row>
    <row r="5" spans="2:16" ht="30.75" customHeight="1" thickTop="1">
      <c r="B5" s="471" t="s">
        <v>156</v>
      </c>
      <c r="C5" s="471"/>
      <c r="D5" s="471"/>
      <c r="E5" s="471"/>
      <c r="F5" s="471"/>
      <c r="G5" s="471"/>
      <c r="H5" s="471"/>
      <c r="I5" s="471"/>
      <c r="J5" s="471"/>
      <c r="K5" s="471"/>
      <c r="L5" s="471"/>
      <c r="M5" s="471"/>
      <c r="N5" s="471"/>
      <c r="O5" s="471"/>
      <c r="P5" s="471"/>
    </row>
    <row r="6" spans="2:16" ht="21.95" customHeight="1">
      <c r="B6" s="72"/>
      <c r="C6" s="19"/>
      <c r="D6" s="66" t="s">
        <v>231</v>
      </c>
      <c r="E6" s="64"/>
      <c r="F6" s="66">
        <v>2021</v>
      </c>
      <c r="G6" s="44"/>
      <c r="H6" s="66">
        <v>2022</v>
      </c>
      <c r="I6" s="44"/>
      <c r="J6" s="342">
        <v>2023</v>
      </c>
      <c r="K6" s="44"/>
      <c r="L6" s="70">
        <v>2024</v>
      </c>
      <c r="M6" s="44"/>
      <c r="N6" s="60" t="s">
        <v>157</v>
      </c>
      <c r="O6" s="44"/>
      <c r="P6" s="270" t="s">
        <v>158</v>
      </c>
    </row>
    <row r="7" spans="2:16" ht="12" customHeight="1">
      <c r="B7" s="94" t="s">
        <v>232</v>
      </c>
      <c r="C7" s="19"/>
      <c r="D7" s="20"/>
      <c r="E7" s="19"/>
      <c r="F7" s="22"/>
      <c r="G7" s="6"/>
      <c r="H7" s="22"/>
      <c r="I7" s="6"/>
      <c r="J7" s="345"/>
      <c r="K7" s="6"/>
      <c r="L7" s="78"/>
      <c r="M7" s="6"/>
      <c r="N7" s="22"/>
      <c r="O7" s="6"/>
      <c r="P7" s="53"/>
    </row>
    <row r="8" spans="2:16" ht="12" customHeight="1">
      <c r="B8" s="13" t="s">
        <v>233</v>
      </c>
      <c r="C8" s="19"/>
      <c r="D8" s="27">
        <v>84571</v>
      </c>
      <c r="E8" s="58"/>
      <c r="F8" s="27">
        <v>102203</v>
      </c>
      <c r="G8" s="26"/>
      <c r="H8" s="27">
        <v>98758</v>
      </c>
      <c r="I8" s="26"/>
      <c r="J8" s="27">
        <v>90784</v>
      </c>
      <c r="K8" s="6"/>
      <c r="L8" s="57">
        <v>99602</v>
      </c>
      <c r="M8" s="6"/>
      <c r="N8" s="12" t="s">
        <v>234</v>
      </c>
      <c r="O8" s="6"/>
      <c r="P8" s="54" t="s">
        <v>164</v>
      </c>
    </row>
    <row r="9" spans="2:16" ht="12" customHeight="1">
      <c r="B9" s="20" t="s">
        <v>235</v>
      </c>
      <c r="C9" s="19"/>
      <c r="D9" s="27">
        <v>1585</v>
      </c>
      <c r="E9" s="58"/>
      <c r="F9" s="27">
        <v>1235</v>
      </c>
      <c r="G9" s="26"/>
      <c r="H9" s="27">
        <v>1249</v>
      </c>
      <c r="I9" s="26"/>
      <c r="J9" s="27">
        <v>1205</v>
      </c>
      <c r="K9" s="6"/>
      <c r="L9" s="57">
        <v>1320</v>
      </c>
      <c r="M9" s="6"/>
      <c r="N9" s="12" t="s">
        <v>236</v>
      </c>
      <c r="O9" s="6"/>
      <c r="P9" s="54" t="s">
        <v>164</v>
      </c>
    </row>
    <row r="10" spans="2:16" ht="12" customHeight="1">
      <c r="B10" s="20" t="s">
        <v>237</v>
      </c>
      <c r="C10" s="19"/>
      <c r="D10" s="27">
        <v>27007</v>
      </c>
      <c r="E10" s="58"/>
      <c r="F10" s="27">
        <v>27543</v>
      </c>
      <c r="G10" s="26"/>
      <c r="H10" s="27">
        <v>27636</v>
      </c>
      <c r="I10" s="26"/>
      <c r="J10" s="27">
        <v>24589</v>
      </c>
      <c r="K10" s="6"/>
      <c r="L10" s="57">
        <v>19732</v>
      </c>
      <c r="M10" s="6"/>
      <c r="N10" s="12" t="s">
        <v>234</v>
      </c>
      <c r="O10" s="6"/>
      <c r="P10" s="54" t="s">
        <v>164</v>
      </c>
    </row>
    <row r="11" spans="2:16" ht="12" customHeight="1">
      <c r="B11" s="20" t="s">
        <v>238</v>
      </c>
      <c r="C11" s="19"/>
      <c r="D11" s="27">
        <v>506</v>
      </c>
      <c r="E11" s="58"/>
      <c r="F11" s="27">
        <v>333</v>
      </c>
      <c r="G11" s="26"/>
      <c r="H11" s="27">
        <v>349</v>
      </c>
      <c r="I11" s="26"/>
      <c r="J11" s="27">
        <v>326</v>
      </c>
      <c r="K11" s="6"/>
      <c r="L11" s="57">
        <v>261</v>
      </c>
      <c r="M11" s="6"/>
      <c r="N11" s="12" t="s">
        <v>236</v>
      </c>
      <c r="O11" s="6"/>
      <c r="P11" s="54" t="s">
        <v>164</v>
      </c>
    </row>
    <row r="12" spans="2:16" ht="12" customHeight="1">
      <c r="B12" s="13" t="s">
        <v>239</v>
      </c>
      <c r="C12" s="19"/>
      <c r="D12" s="27">
        <v>17043</v>
      </c>
      <c r="E12" s="58"/>
      <c r="F12" s="27">
        <v>3250</v>
      </c>
      <c r="G12" s="26"/>
      <c r="H12" s="27">
        <v>2236</v>
      </c>
      <c r="I12" s="26"/>
      <c r="J12" s="27">
        <v>2725</v>
      </c>
      <c r="K12" s="6"/>
      <c r="L12" s="57">
        <v>2452</v>
      </c>
      <c r="M12" s="6"/>
      <c r="N12" s="12" t="s">
        <v>234</v>
      </c>
      <c r="O12" s="6"/>
      <c r="P12" s="54" t="s">
        <v>164</v>
      </c>
    </row>
    <row r="13" spans="2:16" ht="12" customHeight="1">
      <c r="B13" s="13" t="s">
        <v>240</v>
      </c>
      <c r="C13" s="19"/>
      <c r="D13" s="27">
        <v>319</v>
      </c>
      <c r="E13" s="58"/>
      <c r="F13" s="27">
        <v>39</v>
      </c>
      <c r="G13" s="26"/>
      <c r="H13" s="27">
        <v>28</v>
      </c>
      <c r="I13" s="26"/>
      <c r="J13" s="27">
        <v>36</v>
      </c>
      <c r="K13" s="6"/>
      <c r="L13" s="57">
        <v>33</v>
      </c>
      <c r="M13" s="6"/>
      <c r="N13" s="12" t="s">
        <v>236</v>
      </c>
      <c r="O13" s="6"/>
      <c r="P13" s="54" t="s">
        <v>164</v>
      </c>
    </row>
    <row r="14" spans="2:16" ht="12" customHeight="1">
      <c r="B14" s="13" t="s">
        <v>241</v>
      </c>
      <c r="C14" s="19"/>
      <c r="D14" s="27">
        <v>49</v>
      </c>
      <c r="E14" s="58"/>
      <c r="F14" s="27">
        <v>67</v>
      </c>
      <c r="G14" s="26"/>
      <c r="H14" s="27">
        <v>77</v>
      </c>
      <c r="I14" s="26"/>
      <c r="J14" s="27">
        <v>74</v>
      </c>
      <c r="K14" s="6"/>
      <c r="L14" s="57">
        <v>77</v>
      </c>
      <c r="M14" s="6"/>
      <c r="N14" s="12" t="s">
        <v>171</v>
      </c>
      <c r="O14" s="6"/>
      <c r="P14" s="51" t="s">
        <v>172</v>
      </c>
    </row>
    <row r="15" spans="2:16" ht="12" customHeight="1">
      <c r="B15" s="13" t="s">
        <v>242</v>
      </c>
      <c r="C15" s="19"/>
      <c r="D15" s="27">
        <v>63</v>
      </c>
      <c r="E15" s="58"/>
      <c r="F15" s="27">
        <v>86</v>
      </c>
      <c r="G15" s="26"/>
      <c r="H15" s="27">
        <v>90</v>
      </c>
      <c r="I15" s="26"/>
      <c r="J15" s="27">
        <v>87</v>
      </c>
      <c r="K15" s="6"/>
      <c r="L15" s="57">
        <v>91</v>
      </c>
      <c r="M15" s="6"/>
      <c r="N15" s="12" t="s">
        <v>171</v>
      </c>
      <c r="O15" s="6"/>
      <c r="P15" s="51" t="s">
        <v>172</v>
      </c>
    </row>
    <row r="16" spans="2:16" ht="12" customHeight="1">
      <c r="B16" s="13" t="s">
        <v>243</v>
      </c>
      <c r="C16" s="19"/>
      <c r="D16" s="20"/>
      <c r="E16" s="19"/>
      <c r="F16" s="22"/>
      <c r="G16" s="6"/>
      <c r="H16" s="22"/>
      <c r="I16" s="6"/>
      <c r="J16" s="22"/>
      <c r="K16" s="6"/>
      <c r="L16" s="78"/>
      <c r="M16" s="6"/>
      <c r="N16" s="22"/>
      <c r="O16" s="6"/>
      <c r="P16" s="53"/>
    </row>
    <row r="17" spans="2:17" ht="12" customHeight="1">
      <c r="B17" s="68" t="s">
        <v>244</v>
      </c>
      <c r="C17" s="19"/>
      <c r="D17" s="20"/>
      <c r="E17" s="19"/>
      <c r="F17" s="22"/>
      <c r="G17" s="6"/>
      <c r="H17" s="22"/>
      <c r="I17" s="6"/>
      <c r="J17" s="345"/>
      <c r="K17" s="6"/>
      <c r="L17" s="351">
        <v>1.3</v>
      </c>
      <c r="M17" s="6"/>
      <c r="N17" s="12" t="s">
        <v>234</v>
      </c>
      <c r="O17" s="6"/>
      <c r="P17" s="51" t="s">
        <v>172</v>
      </c>
    </row>
    <row r="18" spans="2:17" ht="12" customHeight="1">
      <c r="B18" s="68" t="s">
        <v>245</v>
      </c>
      <c r="C18" s="19"/>
      <c r="D18" s="12" t="s">
        <v>246</v>
      </c>
      <c r="E18" s="19"/>
      <c r="F18" s="77">
        <v>1.7999999999999999E-2</v>
      </c>
      <c r="G18" s="76"/>
      <c r="H18" s="77">
        <v>1.4999999999999999E-2</v>
      </c>
      <c r="I18" s="76"/>
      <c r="J18" s="77">
        <v>1.7999999999999999E-2</v>
      </c>
      <c r="K18" s="6"/>
      <c r="L18" s="75">
        <v>1.7999999999999999E-2</v>
      </c>
      <c r="M18" s="6"/>
      <c r="N18" s="12" t="s">
        <v>236</v>
      </c>
      <c r="O18" s="6"/>
      <c r="P18" s="54" t="s">
        <v>164</v>
      </c>
    </row>
    <row r="19" spans="2:17" ht="12" customHeight="1">
      <c r="B19" s="13" t="s">
        <v>247</v>
      </c>
      <c r="C19" s="19"/>
      <c r="D19" s="20"/>
      <c r="E19" s="19"/>
      <c r="F19" s="22"/>
      <c r="G19" s="6"/>
      <c r="H19" s="22"/>
      <c r="I19" s="6"/>
      <c r="J19" s="22"/>
      <c r="K19" s="6"/>
      <c r="L19" s="78"/>
      <c r="M19" s="6"/>
      <c r="N19" s="22"/>
      <c r="O19" s="6"/>
      <c r="P19" s="53"/>
    </row>
    <row r="20" spans="2:17" ht="12" customHeight="1">
      <c r="B20" s="68" t="s">
        <v>244</v>
      </c>
      <c r="C20" s="19"/>
      <c r="D20" s="20"/>
      <c r="E20" s="19"/>
      <c r="F20" s="22"/>
      <c r="G20" s="6"/>
      <c r="H20" s="22"/>
      <c r="I20" s="6"/>
      <c r="J20" s="22"/>
      <c r="K20" s="6"/>
      <c r="L20" s="351">
        <v>3.3</v>
      </c>
      <c r="M20" s="6"/>
      <c r="N20" s="12" t="s">
        <v>234</v>
      </c>
      <c r="O20" s="6"/>
      <c r="P20" s="51" t="s">
        <v>172</v>
      </c>
    </row>
    <row r="21" spans="2:17" ht="12" customHeight="1">
      <c r="B21" s="68" t="s">
        <v>245</v>
      </c>
      <c r="C21" s="19"/>
      <c r="D21" s="12" t="s">
        <v>246</v>
      </c>
      <c r="E21" s="19"/>
      <c r="F21" s="77">
        <v>4.2000000000000003E-2</v>
      </c>
      <c r="G21" s="76"/>
      <c r="H21" s="77">
        <v>7.2999999999999995E-2</v>
      </c>
      <c r="I21" s="76"/>
      <c r="J21" s="77">
        <v>5.7000000000000002E-2</v>
      </c>
      <c r="K21" s="6"/>
      <c r="L21" s="75">
        <v>4.3999999999999997E-2</v>
      </c>
      <c r="M21" s="6"/>
      <c r="N21" s="12" t="s">
        <v>248</v>
      </c>
      <c r="O21" s="6"/>
      <c r="P21" s="54" t="s">
        <v>164</v>
      </c>
    </row>
    <row r="22" spans="2:17" ht="6" customHeight="1">
      <c r="B22" s="72"/>
      <c r="C22" s="19"/>
      <c r="D22" s="71"/>
      <c r="E22" s="64"/>
      <c r="F22" s="250"/>
      <c r="G22" s="44"/>
      <c r="H22" s="250"/>
      <c r="I22" s="44"/>
      <c r="J22" s="251"/>
      <c r="K22" s="44"/>
      <c r="L22" s="251"/>
      <c r="M22" s="44"/>
      <c r="N22" s="252"/>
      <c r="O22" s="44"/>
      <c r="P22" s="253"/>
      <c r="Q22" s="49"/>
    </row>
    <row r="25" spans="2:17" ht="120" customHeight="1">
      <c r="B25" s="453" t="s">
        <v>249</v>
      </c>
      <c r="C25" s="453"/>
      <c r="D25" s="453"/>
      <c r="E25" s="453"/>
      <c r="F25" s="453"/>
      <c r="G25" s="453"/>
      <c r="H25" s="453"/>
      <c r="I25" s="453"/>
      <c r="J25" s="453"/>
      <c r="K25" s="453"/>
      <c r="L25" s="453"/>
      <c r="M25" s="453"/>
      <c r="N25" s="453"/>
      <c r="O25" s="453"/>
      <c r="P25" s="474"/>
    </row>
  </sheetData>
  <mergeCells count="4">
    <mergeCell ref="B4:P4"/>
    <mergeCell ref="B5:P5"/>
    <mergeCell ref="N2:P2"/>
    <mergeCell ref="B25:P25"/>
  </mergeCells>
  <pageMargins left="0.7" right="0.7" top="0.75" bottom="0.75" header="0.3" footer="0.3"/>
  <pageSetup paperSize="2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A3FC-F5BB-4194-A48C-0F70E7C9C249}">
  <dimension ref="B2:P52"/>
  <sheetViews>
    <sheetView showGridLines="0" zoomScale="150" zoomScaleNormal="150" workbookViewId="0">
      <selection activeCell="B2" sqref="B2"/>
    </sheetView>
  </sheetViews>
  <sheetFormatPr baseColWidth="10" defaultColWidth="7.5" defaultRowHeight="12.75"/>
  <cols>
    <col min="1" max="1" width="2.375" style="48" customWidth="1"/>
    <col min="2" max="2" width="70.375" style="48" customWidth="1"/>
    <col min="3" max="3" width="1" style="48" customWidth="1"/>
    <col min="4" max="4" width="9.625" style="48" customWidth="1"/>
    <col min="5" max="5" width="1" style="48" customWidth="1"/>
    <col min="6" max="6" width="9.625" style="48" customWidth="1"/>
    <col min="7" max="7" width="1" style="48" customWidth="1"/>
    <col min="8" max="8" width="9.625" style="48" customWidth="1"/>
    <col min="9" max="9" width="1" style="48" customWidth="1"/>
    <col min="10" max="10" width="9.625" style="334" customWidth="1"/>
    <col min="11" max="11" width="1" style="48" customWidth="1"/>
    <col min="12" max="12" width="8.625" style="48" customWidth="1"/>
    <col min="13" max="13" width="9.625" style="48" customWidth="1"/>
    <col min="14" max="14" width="1" style="48" customWidth="1"/>
    <col min="15" max="15" width="9.625" style="49" customWidth="1"/>
    <col min="16" max="16" width="2.375" style="48" customWidth="1"/>
    <col min="17" max="16384" width="7.5" style="48"/>
  </cols>
  <sheetData>
    <row r="2" spans="2:16" ht="33.950000000000003" customHeight="1">
      <c r="B2" s="261"/>
      <c r="M2" s="452" t="s">
        <v>0</v>
      </c>
      <c r="N2" s="452"/>
      <c r="O2" s="452"/>
    </row>
    <row r="4" spans="2:16" s="98" customFormat="1" ht="20.100000000000001" customHeight="1" thickBot="1">
      <c r="B4" s="472" t="s">
        <v>155</v>
      </c>
      <c r="C4" s="472"/>
      <c r="D4" s="472"/>
      <c r="E4" s="472"/>
      <c r="F4" s="472"/>
      <c r="G4" s="472"/>
      <c r="H4" s="472"/>
      <c r="I4" s="472"/>
      <c r="J4" s="472"/>
      <c r="K4" s="472"/>
      <c r="L4" s="472"/>
      <c r="M4" s="472"/>
      <c r="N4" s="472"/>
      <c r="O4" s="472"/>
    </row>
    <row r="5" spans="2:16" ht="24.95" customHeight="1" thickTop="1">
      <c r="B5" s="482" t="s">
        <v>250</v>
      </c>
      <c r="C5" s="482"/>
      <c r="D5" s="482"/>
      <c r="E5" s="482"/>
      <c r="F5" s="482"/>
      <c r="G5" s="482"/>
      <c r="H5" s="482"/>
      <c r="I5" s="482"/>
      <c r="J5" s="482"/>
      <c r="K5" s="482"/>
      <c r="L5" s="482"/>
      <c r="M5" s="482"/>
      <c r="N5" s="482"/>
      <c r="O5" s="482"/>
      <c r="P5" s="271"/>
    </row>
    <row r="6" spans="2:16" ht="24" customHeight="1">
      <c r="B6" s="19"/>
      <c r="C6" s="19"/>
      <c r="D6" s="46"/>
      <c r="E6" s="64"/>
      <c r="F6" s="254">
        <v>2021</v>
      </c>
      <c r="G6" s="44"/>
      <c r="H6" s="254">
        <v>2022</v>
      </c>
      <c r="I6" s="44"/>
      <c r="J6" s="335">
        <v>2023</v>
      </c>
      <c r="K6" s="44"/>
      <c r="L6" s="97">
        <v>2024</v>
      </c>
      <c r="M6" s="255" t="s">
        <v>157</v>
      </c>
      <c r="N6" s="44"/>
      <c r="O6" s="269" t="s">
        <v>158</v>
      </c>
    </row>
    <row r="7" spans="2:16" ht="12" customHeight="1">
      <c r="B7" s="483" t="s">
        <v>251</v>
      </c>
      <c r="C7" s="483"/>
      <c r="D7" s="483"/>
      <c r="E7" s="19"/>
      <c r="F7" s="276"/>
      <c r="G7" s="263"/>
      <c r="H7" s="276"/>
      <c r="I7" s="263"/>
      <c r="J7" s="276"/>
      <c r="K7" s="19"/>
      <c r="L7" s="55"/>
      <c r="M7" s="276"/>
      <c r="N7" s="19"/>
      <c r="O7" s="53"/>
      <c r="P7" s="49"/>
    </row>
    <row r="8" spans="2:16" ht="12.95" customHeight="1">
      <c r="B8" s="484" t="s">
        <v>160</v>
      </c>
      <c r="C8" s="484"/>
      <c r="D8" s="484"/>
      <c r="E8" s="19"/>
      <c r="F8" s="276"/>
      <c r="G8" s="263"/>
      <c r="H8" s="276"/>
      <c r="I8" s="263"/>
      <c r="J8" s="276"/>
      <c r="K8" s="19"/>
      <c r="L8" s="55"/>
      <c r="M8" s="276"/>
      <c r="N8" s="19"/>
      <c r="O8" s="53"/>
      <c r="P8" s="19"/>
    </row>
    <row r="9" spans="2:16" ht="12" customHeight="1">
      <c r="B9" s="477" t="s">
        <v>252</v>
      </c>
      <c r="C9" s="477"/>
      <c r="D9" s="477"/>
      <c r="E9" s="19"/>
      <c r="F9" s="17">
        <v>60.3</v>
      </c>
      <c r="G9" s="275"/>
      <c r="H9" s="17">
        <v>60.7</v>
      </c>
      <c r="I9" s="275"/>
      <c r="J9" s="276">
        <v>58.2</v>
      </c>
      <c r="K9" s="19"/>
      <c r="L9" s="85">
        <v>53.8</v>
      </c>
      <c r="M9" s="12" t="s">
        <v>253</v>
      </c>
      <c r="N9" s="19"/>
      <c r="O9" s="54" t="s">
        <v>164</v>
      </c>
      <c r="P9" s="19"/>
    </row>
    <row r="10" spans="2:16" ht="12" customHeight="1">
      <c r="B10" s="479" t="s">
        <v>254</v>
      </c>
      <c r="C10" s="479"/>
      <c r="D10" s="479"/>
      <c r="E10" s="19"/>
      <c r="F10" s="17">
        <v>16.7</v>
      </c>
      <c r="G10" s="275"/>
      <c r="H10" s="17">
        <v>15.6</v>
      </c>
      <c r="I10" s="275"/>
      <c r="J10" s="276">
        <v>14.8</v>
      </c>
      <c r="K10" s="19"/>
      <c r="L10" s="85">
        <v>13.2</v>
      </c>
      <c r="M10" s="12" t="s">
        <v>253</v>
      </c>
      <c r="N10" s="19"/>
      <c r="O10" s="51" t="s">
        <v>255</v>
      </c>
      <c r="P10" s="19"/>
    </row>
    <row r="11" spans="2:16" ht="12" customHeight="1">
      <c r="B11" s="477" t="s">
        <v>256</v>
      </c>
      <c r="C11" s="477"/>
      <c r="D11" s="477"/>
      <c r="E11" s="19"/>
      <c r="F11" s="12"/>
      <c r="G11" s="263"/>
      <c r="H11" s="12"/>
      <c r="I11" s="263"/>
      <c r="J11" s="276"/>
      <c r="K11" s="19"/>
      <c r="L11" s="85"/>
      <c r="M11" s="12"/>
      <c r="N11" s="19"/>
      <c r="O11" s="54"/>
      <c r="P11" s="19"/>
    </row>
    <row r="12" spans="2:16" ht="12" customHeight="1">
      <c r="B12" s="479" t="s">
        <v>257</v>
      </c>
      <c r="C12" s="479"/>
      <c r="D12" s="479"/>
      <c r="E12" s="19"/>
      <c r="F12" s="17">
        <v>28.6</v>
      </c>
      <c r="G12" s="275"/>
      <c r="H12" s="17">
        <v>26.3</v>
      </c>
      <c r="I12" s="275"/>
      <c r="J12" s="273">
        <v>25</v>
      </c>
      <c r="K12" s="19"/>
      <c r="L12" s="85">
        <v>23.9</v>
      </c>
      <c r="M12" s="12" t="s">
        <v>253</v>
      </c>
      <c r="N12" s="19"/>
      <c r="O12" s="54" t="s">
        <v>164</v>
      </c>
      <c r="P12" s="19"/>
    </row>
    <row r="13" spans="2:16" ht="12" customHeight="1">
      <c r="B13" s="479" t="s">
        <v>258</v>
      </c>
      <c r="C13" s="479"/>
      <c r="D13" s="479"/>
      <c r="E13" s="19"/>
      <c r="F13" s="17">
        <v>8.9</v>
      </c>
      <c r="G13" s="275"/>
      <c r="H13" s="17">
        <v>9.9</v>
      </c>
      <c r="I13" s="275"/>
      <c r="J13" s="276">
        <v>7.8</v>
      </c>
      <c r="K13" s="19"/>
      <c r="L13" s="85">
        <v>8</v>
      </c>
      <c r="M13" s="12" t="s">
        <v>253</v>
      </c>
      <c r="N13" s="19"/>
      <c r="O13" s="54" t="s">
        <v>164</v>
      </c>
      <c r="P13" s="19"/>
    </row>
    <row r="14" spans="2:16" ht="12" customHeight="1">
      <c r="B14" s="479" t="s">
        <v>259</v>
      </c>
      <c r="C14" s="479"/>
      <c r="D14" s="479"/>
      <c r="E14" s="19"/>
      <c r="F14" s="17">
        <v>3.5</v>
      </c>
      <c r="G14" s="275"/>
      <c r="H14" s="17">
        <v>3.5</v>
      </c>
      <c r="I14" s="275"/>
      <c r="J14" s="276">
        <v>3.5</v>
      </c>
      <c r="K14" s="19"/>
      <c r="L14" s="85">
        <v>3.5</v>
      </c>
      <c r="M14" s="12" t="s">
        <v>253</v>
      </c>
      <c r="N14" s="19"/>
      <c r="O14" s="54" t="s">
        <v>164</v>
      </c>
      <c r="P14" s="19"/>
    </row>
    <row r="15" spans="2:16" ht="12" customHeight="1">
      <c r="B15" s="479" t="s">
        <v>260</v>
      </c>
      <c r="C15" s="479"/>
      <c r="D15" s="479"/>
      <c r="E15" s="19"/>
      <c r="F15" s="17">
        <v>5.0999999999999996</v>
      </c>
      <c r="G15" s="275"/>
      <c r="H15" s="17">
        <v>4.5999999999999996</v>
      </c>
      <c r="I15" s="275"/>
      <c r="J15" s="276">
        <v>4.4000000000000004</v>
      </c>
      <c r="K15" s="19"/>
      <c r="L15" s="85">
        <v>3.5</v>
      </c>
      <c r="M15" s="12" t="s">
        <v>253</v>
      </c>
      <c r="N15" s="19"/>
      <c r="O15" s="54" t="s">
        <v>164</v>
      </c>
      <c r="P15" s="19"/>
    </row>
    <row r="16" spans="2:16" ht="12" customHeight="1">
      <c r="B16" s="479" t="s">
        <v>261</v>
      </c>
      <c r="C16" s="479"/>
      <c r="D16" s="479"/>
      <c r="E16" s="19"/>
      <c r="F16" s="17">
        <v>0</v>
      </c>
      <c r="G16" s="275"/>
      <c r="H16" s="17">
        <v>0.2</v>
      </c>
      <c r="I16" s="275"/>
      <c r="J16" s="276">
        <v>1.3</v>
      </c>
      <c r="K16" s="19"/>
      <c r="L16" s="85">
        <v>1.6</v>
      </c>
      <c r="M16" s="12" t="s">
        <v>253</v>
      </c>
      <c r="N16" s="19"/>
      <c r="O16" s="54" t="s">
        <v>164</v>
      </c>
      <c r="P16" s="19"/>
    </row>
    <row r="17" spans="2:16" ht="12.95" customHeight="1">
      <c r="B17" s="479" t="s">
        <v>262</v>
      </c>
      <c r="C17" s="479"/>
      <c r="D17" s="479"/>
      <c r="E17" s="19"/>
      <c r="F17" s="17">
        <v>11.5</v>
      </c>
      <c r="G17" s="275"/>
      <c r="H17" s="17">
        <v>14.3</v>
      </c>
      <c r="I17" s="275"/>
      <c r="J17" s="276">
        <v>13.7</v>
      </c>
      <c r="K17" s="19"/>
      <c r="L17" s="85">
        <v>11.8</v>
      </c>
      <c r="M17" s="12" t="s">
        <v>253</v>
      </c>
      <c r="N17" s="19"/>
      <c r="O17" s="54" t="s">
        <v>164</v>
      </c>
      <c r="P17" s="19"/>
    </row>
    <row r="18" spans="2:16" ht="12" customHeight="1">
      <c r="B18" s="479" t="s">
        <v>263</v>
      </c>
      <c r="C18" s="479"/>
      <c r="D18" s="479"/>
      <c r="E18" s="19"/>
      <c r="F18" s="17">
        <v>2.5</v>
      </c>
      <c r="G18" s="275"/>
      <c r="H18" s="17">
        <v>2</v>
      </c>
      <c r="I18" s="275"/>
      <c r="J18" s="276">
        <v>2.4</v>
      </c>
      <c r="K18" s="19"/>
      <c r="L18" s="85">
        <v>1.6</v>
      </c>
      <c r="M18" s="12" t="s">
        <v>253</v>
      </c>
      <c r="N18" s="19"/>
      <c r="O18" s="54" t="s">
        <v>164</v>
      </c>
      <c r="P18" s="19"/>
    </row>
    <row r="19" spans="2:16" ht="12" customHeight="1">
      <c r="B19" s="477" t="s">
        <v>264</v>
      </c>
      <c r="C19" s="477"/>
      <c r="D19" s="477"/>
      <c r="E19" s="19"/>
      <c r="F19" s="17">
        <v>29.5</v>
      </c>
      <c r="G19" s="275"/>
      <c r="H19" s="17">
        <v>28.9</v>
      </c>
      <c r="I19" s="275"/>
      <c r="J19" s="276">
        <v>28.6</v>
      </c>
      <c r="K19" s="19"/>
      <c r="L19" s="85">
        <v>30.6</v>
      </c>
      <c r="M19" s="12" t="s">
        <v>253</v>
      </c>
      <c r="N19" s="19"/>
      <c r="O19" s="54" t="s">
        <v>164</v>
      </c>
      <c r="P19" s="19"/>
    </row>
    <row r="20" spans="2:16" ht="12" customHeight="1">
      <c r="B20" s="479" t="s">
        <v>254</v>
      </c>
      <c r="C20" s="479"/>
      <c r="D20" s="479"/>
      <c r="E20" s="19"/>
      <c r="F20" s="17">
        <v>6.7</v>
      </c>
      <c r="G20" s="275"/>
      <c r="H20" s="17">
        <v>6</v>
      </c>
      <c r="I20" s="275"/>
      <c r="J20" s="276">
        <v>7.2</v>
      </c>
      <c r="K20" s="19"/>
      <c r="L20" s="85">
        <v>9.1999999999999993</v>
      </c>
      <c r="M20" s="12" t="s">
        <v>253</v>
      </c>
      <c r="N20" s="19"/>
      <c r="O20" s="51" t="s">
        <v>255</v>
      </c>
      <c r="P20" s="19"/>
    </row>
    <row r="21" spans="2:16" ht="12" customHeight="1">
      <c r="B21" s="481" t="s">
        <v>265</v>
      </c>
      <c r="C21" s="481"/>
      <c r="D21" s="481"/>
      <c r="E21" s="19"/>
      <c r="F21" s="263"/>
      <c r="G21" s="263"/>
      <c r="H21" s="263"/>
      <c r="I21" s="263"/>
      <c r="J21" s="276"/>
      <c r="K21" s="19"/>
      <c r="L21" s="85"/>
      <c r="M21" s="263"/>
      <c r="N21" s="19"/>
      <c r="O21" s="19"/>
      <c r="P21" s="19"/>
    </row>
    <row r="22" spans="2:16" ht="12" customHeight="1">
      <c r="B22" s="479" t="s">
        <v>257</v>
      </c>
      <c r="C22" s="479"/>
      <c r="D22" s="479"/>
      <c r="E22" s="19"/>
      <c r="F22" s="17">
        <v>23.9</v>
      </c>
      <c r="G22" s="275"/>
      <c r="H22" s="17">
        <v>23.3</v>
      </c>
      <c r="I22" s="275"/>
      <c r="J22" s="276">
        <v>22.7</v>
      </c>
      <c r="K22" s="19"/>
      <c r="L22" s="85">
        <v>24.4</v>
      </c>
      <c r="M22" s="12" t="s">
        <v>253</v>
      </c>
      <c r="N22" s="19"/>
      <c r="O22" s="54" t="s">
        <v>164</v>
      </c>
      <c r="P22" s="19"/>
    </row>
    <row r="23" spans="2:16" ht="12" customHeight="1">
      <c r="B23" s="479" t="s">
        <v>258</v>
      </c>
      <c r="C23" s="479"/>
      <c r="D23" s="479"/>
      <c r="E23" s="19"/>
      <c r="F23" s="17">
        <v>0.1</v>
      </c>
      <c r="G23" s="275"/>
      <c r="H23" s="17">
        <v>0.1</v>
      </c>
      <c r="I23" s="275"/>
      <c r="J23" s="276">
        <v>0.1</v>
      </c>
      <c r="K23" s="19"/>
      <c r="L23" s="85">
        <v>0.2</v>
      </c>
      <c r="M23" s="12" t="s">
        <v>253</v>
      </c>
      <c r="N23" s="19"/>
      <c r="O23" s="54" t="s">
        <v>164</v>
      </c>
      <c r="P23" s="19"/>
    </row>
    <row r="24" spans="2:16" ht="12" customHeight="1">
      <c r="B24" s="479" t="s">
        <v>259</v>
      </c>
      <c r="C24" s="479"/>
      <c r="D24" s="479"/>
      <c r="E24" s="19"/>
      <c r="F24" s="17">
        <v>3.9</v>
      </c>
      <c r="G24" s="275"/>
      <c r="H24" s="17">
        <v>3.9</v>
      </c>
      <c r="I24" s="275"/>
      <c r="J24" s="276">
        <v>3.9</v>
      </c>
      <c r="K24" s="19"/>
      <c r="L24" s="85">
        <v>3.9</v>
      </c>
      <c r="M24" s="12" t="s">
        <v>253</v>
      </c>
      <c r="N24" s="19"/>
      <c r="O24" s="54" t="s">
        <v>164</v>
      </c>
      <c r="P24" s="19"/>
    </row>
    <row r="25" spans="2:16" ht="12" customHeight="1">
      <c r="B25" s="479" t="s">
        <v>266</v>
      </c>
      <c r="C25" s="479"/>
      <c r="D25" s="479"/>
      <c r="E25" s="19"/>
      <c r="F25" s="17">
        <v>1.1000000000000001</v>
      </c>
      <c r="G25" s="275"/>
      <c r="H25" s="17">
        <v>1</v>
      </c>
      <c r="I25" s="275"/>
      <c r="J25" s="276">
        <v>1.1000000000000001</v>
      </c>
      <c r="K25" s="19"/>
      <c r="L25" s="85">
        <v>1.4</v>
      </c>
      <c r="M25" s="12" t="s">
        <v>253</v>
      </c>
      <c r="N25" s="19"/>
      <c r="O25" s="54" t="s">
        <v>164</v>
      </c>
      <c r="P25" s="19"/>
    </row>
    <row r="26" spans="2:16" ht="12" customHeight="1">
      <c r="B26" s="477" t="s">
        <v>267</v>
      </c>
      <c r="C26" s="477"/>
      <c r="D26" s="477"/>
      <c r="E26" s="19"/>
      <c r="F26" s="17">
        <v>0.5</v>
      </c>
      <c r="G26" s="275"/>
      <c r="H26" s="17">
        <v>0.6</v>
      </c>
      <c r="I26" s="275"/>
      <c r="J26" s="276">
        <v>0.7</v>
      </c>
      <c r="K26" s="19"/>
      <c r="L26" s="85">
        <v>0.6</v>
      </c>
      <c r="M26" s="12" t="s">
        <v>253</v>
      </c>
      <c r="N26" s="19"/>
      <c r="O26" s="54" t="s">
        <v>164</v>
      </c>
      <c r="P26" s="19"/>
    </row>
    <row r="27" spans="2:16" ht="12.95" customHeight="1">
      <c r="B27" s="477" t="s">
        <v>268</v>
      </c>
      <c r="C27" s="477"/>
      <c r="D27" s="477"/>
      <c r="E27" s="19"/>
      <c r="F27" s="17">
        <v>30.8</v>
      </c>
      <c r="G27" s="275"/>
      <c r="H27" s="17">
        <v>31.8</v>
      </c>
      <c r="I27" s="275"/>
      <c r="J27" s="276">
        <v>29.7</v>
      </c>
      <c r="K27" s="19"/>
      <c r="L27" s="85">
        <v>23.3</v>
      </c>
      <c r="M27" s="12" t="s">
        <v>253</v>
      </c>
      <c r="N27" s="19"/>
      <c r="O27" s="54" t="s">
        <v>164</v>
      </c>
      <c r="P27" s="19"/>
    </row>
    <row r="28" spans="2:16" ht="12" customHeight="1">
      <c r="B28" s="479" t="s">
        <v>254</v>
      </c>
      <c r="C28" s="479"/>
      <c r="D28" s="479"/>
      <c r="E28" s="19"/>
      <c r="F28" s="17">
        <v>10</v>
      </c>
      <c r="G28" s="275"/>
      <c r="H28" s="17">
        <v>9.6</v>
      </c>
      <c r="I28" s="275"/>
      <c r="J28" s="276">
        <v>7.5</v>
      </c>
      <c r="K28" s="19"/>
      <c r="L28" s="85">
        <v>4.0999999999999996</v>
      </c>
      <c r="M28" s="12" t="s">
        <v>253</v>
      </c>
      <c r="N28" s="19"/>
      <c r="O28" s="51" t="s">
        <v>255</v>
      </c>
      <c r="P28" s="19"/>
    </row>
    <row r="29" spans="2:16" ht="12" customHeight="1">
      <c r="B29" s="477" t="s">
        <v>269</v>
      </c>
      <c r="C29" s="477"/>
      <c r="D29" s="477"/>
      <c r="E29" s="19"/>
      <c r="F29" s="17">
        <v>69.5</v>
      </c>
      <c r="G29" s="275"/>
      <c r="H29" s="17">
        <v>51.3</v>
      </c>
      <c r="I29" s="275"/>
      <c r="J29" s="276">
        <v>76.900000000000006</v>
      </c>
      <c r="K29" s="19"/>
      <c r="L29" s="85">
        <v>61.7</v>
      </c>
      <c r="M29" s="12" t="s">
        <v>253</v>
      </c>
      <c r="N29" s="19"/>
      <c r="O29" s="53"/>
      <c r="P29" s="19"/>
    </row>
    <row r="30" spans="2:16" ht="12" customHeight="1">
      <c r="B30" s="477" t="s">
        <v>270</v>
      </c>
      <c r="C30" s="477"/>
      <c r="D30" s="477"/>
      <c r="E30" s="19"/>
      <c r="F30" s="17">
        <v>727.9</v>
      </c>
      <c r="G30" s="275"/>
      <c r="H30" s="17">
        <v>762.6</v>
      </c>
      <c r="I30" s="275"/>
      <c r="J30" s="276">
        <v>772.8</v>
      </c>
      <c r="K30" s="19"/>
      <c r="L30" s="85">
        <v>713.6</v>
      </c>
      <c r="M30" s="12" t="s">
        <v>271</v>
      </c>
      <c r="N30" s="19"/>
      <c r="O30" s="54" t="s">
        <v>164</v>
      </c>
      <c r="P30" s="19"/>
    </row>
    <row r="31" spans="2:16" ht="12" customHeight="1">
      <c r="B31" s="477" t="s">
        <v>272</v>
      </c>
      <c r="C31" s="477"/>
      <c r="D31" s="477"/>
      <c r="E31" s="19"/>
      <c r="F31" s="17">
        <v>520.29999999999995</v>
      </c>
      <c r="G31" s="275"/>
      <c r="H31" s="17">
        <v>549.70000000000005</v>
      </c>
      <c r="I31" s="275"/>
      <c r="J31" s="276">
        <v>549.9</v>
      </c>
      <c r="K31" s="19"/>
      <c r="L31" s="85">
        <v>509.8</v>
      </c>
      <c r="M31" s="12" t="s">
        <v>271</v>
      </c>
      <c r="N31" s="19"/>
      <c r="O31" s="54" t="s">
        <v>164</v>
      </c>
      <c r="P31" s="19"/>
    </row>
    <row r="32" spans="2:16" ht="12" customHeight="1">
      <c r="B32" s="477" t="s">
        <v>273</v>
      </c>
      <c r="C32" s="477"/>
      <c r="D32" s="477"/>
      <c r="E32" s="19"/>
      <c r="F32" s="17">
        <v>355.9</v>
      </c>
      <c r="G32" s="275"/>
      <c r="H32" s="17">
        <v>363.5</v>
      </c>
      <c r="I32" s="275"/>
      <c r="J32" s="276">
        <v>379.1</v>
      </c>
      <c r="K32" s="19"/>
      <c r="L32" s="85">
        <v>404.9</v>
      </c>
      <c r="M32" s="12" t="s">
        <v>271</v>
      </c>
      <c r="N32" s="19"/>
      <c r="O32" s="54" t="s">
        <v>164</v>
      </c>
      <c r="P32" s="19"/>
    </row>
    <row r="33" spans="2:16" ht="12" customHeight="1">
      <c r="B33" s="477" t="s">
        <v>274</v>
      </c>
      <c r="C33" s="477"/>
      <c r="D33" s="477"/>
      <c r="E33" s="19"/>
      <c r="F33" s="17">
        <v>254.4</v>
      </c>
      <c r="G33" s="275"/>
      <c r="H33" s="17">
        <v>262</v>
      </c>
      <c r="I33" s="275"/>
      <c r="J33" s="276">
        <v>269.7</v>
      </c>
      <c r="K33" s="19"/>
      <c r="L33" s="85">
        <v>289.3</v>
      </c>
      <c r="M33" s="12" t="s">
        <v>271</v>
      </c>
      <c r="N33" s="19"/>
      <c r="O33" s="54" t="s">
        <v>164</v>
      </c>
      <c r="P33" s="19"/>
    </row>
    <row r="34" spans="2:16" ht="12" customHeight="1">
      <c r="B34" s="477" t="s">
        <v>275</v>
      </c>
      <c r="C34" s="477"/>
      <c r="D34" s="477"/>
      <c r="E34" s="19"/>
      <c r="F34" s="17">
        <v>372</v>
      </c>
      <c r="G34" s="275"/>
      <c r="H34" s="17">
        <v>399.1</v>
      </c>
      <c r="I34" s="275"/>
      <c r="J34" s="276">
        <v>393.7</v>
      </c>
      <c r="K34" s="19"/>
      <c r="L34" s="85">
        <v>308.7</v>
      </c>
      <c r="M34" s="12" t="s">
        <v>271</v>
      </c>
      <c r="N34" s="19"/>
      <c r="O34" s="54" t="s">
        <v>164</v>
      </c>
      <c r="P34" s="19"/>
    </row>
    <row r="35" spans="2:16" ht="12" customHeight="1">
      <c r="B35" s="477" t="s">
        <v>276</v>
      </c>
      <c r="C35" s="477"/>
      <c r="D35" s="477"/>
      <c r="E35" s="19"/>
      <c r="F35" s="17">
        <v>265.89999999999998</v>
      </c>
      <c r="G35" s="275"/>
      <c r="H35" s="17">
        <v>287.7</v>
      </c>
      <c r="I35" s="275"/>
      <c r="J35" s="276">
        <v>280.10000000000002</v>
      </c>
      <c r="K35" s="19"/>
      <c r="L35" s="85">
        <v>220.5</v>
      </c>
      <c r="M35" s="12" t="s">
        <v>271</v>
      </c>
      <c r="N35" s="19"/>
      <c r="O35" s="54" t="s">
        <v>164</v>
      </c>
      <c r="P35" s="19"/>
    </row>
    <row r="36" spans="2:16" ht="12.95" customHeight="1">
      <c r="B36" s="480" t="s">
        <v>177</v>
      </c>
      <c r="C36" s="480"/>
      <c r="D36" s="480"/>
      <c r="E36" s="19"/>
      <c r="F36" s="276"/>
      <c r="G36" s="263"/>
      <c r="H36" s="276"/>
      <c r="I36" s="263"/>
      <c r="J36" s="276"/>
      <c r="K36" s="19"/>
      <c r="L36" s="55"/>
      <c r="M36" s="276"/>
      <c r="N36" s="19"/>
      <c r="O36" s="53"/>
      <c r="P36" s="19"/>
    </row>
    <row r="37" spans="2:16" ht="12" customHeight="1">
      <c r="B37" s="477" t="s">
        <v>252</v>
      </c>
      <c r="C37" s="477"/>
      <c r="D37" s="477"/>
      <c r="E37" s="19"/>
      <c r="F37" s="12">
        <v>243.8</v>
      </c>
      <c r="G37" s="263"/>
      <c r="H37" s="17">
        <v>212.5</v>
      </c>
      <c r="I37" s="275"/>
      <c r="J37" s="276">
        <v>203.7</v>
      </c>
      <c r="K37" s="19"/>
      <c r="L37" s="85">
        <v>181.9</v>
      </c>
      <c r="M37" s="12" t="s">
        <v>253</v>
      </c>
      <c r="N37" s="19"/>
      <c r="O37" s="53"/>
      <c r="P37" s="19"/>
    </row>
    <row r="38" spans="2:16" ht="12" customHeight="1">
      <c r="B38" s="477" t="s">
        <v>264</v>
      </c>
      <c r="C38" s="477"/>
      <c r="D38" s="477"/>
      <c r="E38" s="19"/>
      <c r="F38" s="12">
        <v>201.7</v>
      </c>
      <c r="G38" s="263"/>
      <c r="H38" s="17">
        <v>177.2</v>
      </c>
      <c r="I38" s="275"/>
      <c r="J38" s="276">
        <v>158.4</v>
      </c>
      <c r="K38" s="19"/>
      <c r="L38" s="85">
        <v>139</v>
      </c>
      <c r="M38" s="12" t="s">
        <v>253</v>
      </c>
      <c r="N38" s="19"/>
      <c r="O38" s="53"/>
      <c r="P38" s="19"/>
    </row>
    <row r="39" spans="2:16" ht="12" customHeight="1">
      <c r="B39" s="477" t="s">
        <v>277</v>
      </c>
      <c r="C39" s="477"/>
      <c r="D39" s="477"/>
      <c r="E39" s="19"/>
      <c r="F39" s="12">
        <v>42.1</v>
      </c>
      <c r="G39" s="263"/>
      <c r="H39" s="17">
        <v>35.299999999999997</v>
      </c>
      <c r="I39" s="275"/>
      <c r="J39" s="276">
        <v>45.3</v>
      </c>
      <c r="K39" s="19"/>
      <c r="L39" s="85">
        <v>43</v>
      </c>
      <c r="M39" s="12" t="s">
        <v>253</v>
      </c>
      <c r="N39" s="19"/>
      <c r="O39" s="53"/>
      <c r="P39" s="19"/>
    </row>
    <row r="40" spans="2:16" ht="12.6" customHeight="1">
      <c r="B40" s="477" t="s">
        <v>278</v>
      </c>
      <c r="C40" s="477"/>
      <c r="D40" s="477"/>
      <c r="E40" s="19"/>
      <c r="F40" s="12">
        <v>139.9</v>
      </c>
      <c r="G40" s="263"/>
      <c r="H40" s="17">
        <v>125.4</v>
      </c>
      <c r="I40" s="275"/>
      <c r="J40" s="276">
        <v>167.3</v>
      </c>
      <c r="K40" s="19"/>
      <c r="L40" s="85">
        <v>165.6</v>
      </c>
      <c r="M40" s="12" t="s">
        <v>271</v>
      </c>
      <c r="N40" s="19"/>
      <c r="O40" s="53"/>
      <c r="P40" s="19"/>
    </row>
    <row r="41" spans="2:16" ht="12" customHeight="1">
      <c r="B41" s="478" t="s">
        <v>279</v>
      </c>
      <c r="C41" s="478"/>
      <c r="D41" s="478"/>
      <c r="E41" s="19"/>
      <c r="F41" s="276"/>
      <c r="G41" s="263"/>
      <c r="H41" s="276"/>
      <c r="I41" s="263"/>
      <c r="J41" s="276"/>
      <c r="K41" s="19"/>
      <c r="L41" s="55"/>
      <c r="M41" s="276"/>
      <c r="N41" s="19"/>
      <c r="O41" s="53"/>
      <c r="P41" s="49"/>
    </row>
    <row r="42" spans="2:16" ht="12" customHeight="1">
      <c r="B42" s="477" t="s">
        <v>252</v>
      </c>
      <c r="C42" s="477"/>
      <c r="D42" s="477"/>
      <c r="E42" s="19"/>
      <c r="F42" s="12">
        <v>11.6</v>
      </c>
      <c r="G42" s="263"/>
      <c r="H42" s="352">
        <v>12.84</v>
      </c>
      <c r="I42" s="353"/>
      <c r="J42" s="274">
        <v>12.05</v>
      </c>
      <c r="K42" s="19"/>
      <c r="L42" s="85">
        <v>12.7</v>
      </c>
      <c r="M42" s="12" t="s">
        <v>253</v>
      </c>
      <c r="N42" s="19"/>
      <c r="O42" s="53"/>
      <c r="P42" s="49"/>
    </row>
    <row r="43" spans="2:16" ht="12" customHeight="1">
      <c r="B43" s="477" t="s">
        <v>264</v>
      </c>
      <c r="C43" s="477"/>
      <c r="D43" s="477"/>
      <c r="E43" s="19"/>
      <c r="F43" s="12">
        <v>6.1</v>
      </c>
      <c r="G43" s="263"/>
      <c r="H43" s="352">
        <v>6.39</v>
      </c>
      <c r="I43" s="353"/>
      <c r="J43" s="274">
        <v>6.29</v>
      </c>
      <c r="K43" s="19"/>
      <c r="L43" s="85">
        <v>6.9</v>
      </c>
      <c r="M43" s="12" t="s">
        <v>253</v>
      </c>
      <c r="N43" s="19"/>
      <c r="O43" s="53"/>
      <c r="P43" s="49"/>
    </row>
    <row r="44" spans="2:16" ht="12" customHeight="1">
      <c r="B44" s="477" t="s">
        <v>277</v>
      </c>
      <c r="C44" s="477"/>
      <c r="D44" s="477"/>
      <c r="E44" s="19"/>
      <c r="F44" s="12">
        <v>5.5</v>
      </c>
      <c r="G44" s="263"/>
      <c r="H44" s="352">
        <v>6.45</v>
      </c>
      <c r="I44" s="353"/>
      <c r="J44" s="274">
        <v>5.76</v>
      </c>
      <c r="K44" s="19"/>
      <c r="L44" s="85">
        <v>5.8</v>
      </c>
      <c r="M44" s="12" t="s">
        <v>253</v>
      </c>
      <c r="N44" s="19"/>
      <c r="O44" s="53"/>
      <c r="P44" s="49"/>
    </row>
    <row r="45" spans="2:16" ht="12" customHeight="1">
      <c r="B45" s="477" t="s">
        <v>280</v>
      </c>
      <c r="C45" s="477"/>
      <c r="D45" s="477"/>
      <c r="E45" s="19"/>
      <c r="F45" s="276">
        <v>184</v>
      </c>
      <c r="G45" s="263"/>
      <c r="H45" s="17">
        <v>178</v>
      </c>
      <c r="I45" s="275"/>
      <c r="J45" s="274">
        <v>175</v>
      </c>
      <c r="K45" s="19"/>
      <c r="L45" s="85">
        <v>169</v>
      </c>
      <c r="M45" s="12" t="s">
        <v>281</v>
      </c>
      <c r="N45" s="19"/>
      <c r="O45" s="53"/>
      <c r="P45" s="49"/>
    </row>
    <row r="46" spans="2:16" ht="12" customHeight="1">
      <c r="B46" s="476" t="s">
        <v>282</v>
      </c>
      <c r="C46" s="476"/>
      <c r="D46" s="476"/>
      <c r="E46" s="19"/>
      <c r="F46" s="263"/>
      <c r="G46" s="263"/>
      <c r="H46" s="18"/>
      <c r="I46" s="275"/>
      <c r="J46" s="276"/>
      <c r="K46" s="19"/>
      <c r="L46" s="354"/>
      <c r="M46" s="8"/>
      <c r="N46" s="19"/>
      <c r="O46" s="19"/>
      <c r="P46" s="49"/>
    </row>
    <row r="47" spans="2:16" ht="12" customHeight="1">
      <c r="B47" s="475" t="s">
        <v>283</v>
      </c>
      <c r="C47" s="475"/>
      <c r="D47" s="475"/>
      <c r="E47" s="19"/>
      <c r="F47" s="12" t="s">
        <v>246</v>
      </c>
      <c r="G47" s="263"/>
      <c r="H47" s="12" t="s">
        <v>246</v>
      </c>
      <c r="I47" s="353"/>
      <c r="J47" s="276">
        <v>8</v>
      </c>
      <c r="K47" s="19"/>
      <c r="L47" s="57">
        <v>30</v>
      </c>
      <c r="M47" s="276" t="s">
        <v>171</v>
      </c>
      <c r="N47" s="19"/>
      <c r="O47" s="51" t="s">
        <v>255</v>
      </c>
      <c r="P47" s="49"/>
    </row>
    <row r="48" spans="2:16" ht="12" customHeight="1">
      <c r="B48" s="475" t="s">
        <v>284</v>
      </c>
      <c r="C48" s="475"/>
      <c r="D48" s="475"/>
      <c r="E48" s="19"/>
      <c r="F48" s="12" t="s">
        <v>246</v>
      </c>
      <c r="G48" s="263"/>
      <c r="H48" s="12" t="s">
        <v>246</v>
      </c>
      <c r="I48" s="353"/>
      <c r="J48" s="276">
        <v>5</v>
      </c>
      <c r="K48" s="19"/>
      <c r="L48" s="57">
        <v>35</v>
      </c>
      <c r="M48" s="276" t="s">
        <v>171</v>
      </c>
      <c r="N48" s="19"/>
      <c r="O48" s="51" t="s">
        <v>255</v>
      </c>
      <c r="P48" s="49"/>
    </row>
    <row r="49" spans="2:16" ht="12" customHeight="1">
      <c r="B49" s="475" t="s">
        <v>285</v>
      </c>
      <c r="C49" s="475"/>
      <c r="D49" s="475"/>
      <c r="E49" s="19"/>
      <c r="F49" s="12" t="s">
        <v>246</v>
      </c>
      <c r="G49" s="263"/>
      <c r="H49" s="12" t="s">
        <v>246</v>
      </c>
      <c r="I49" s="353"/>
      <c r="J49" s="276">
        <v>82</v>
      </c>
      <c r="K49" s="19"/>
      <c r="L49" s="57">
        <v>78</v>
      </c>
      <c r="M49" s="276" t="s">
        <v>171</v>
      </c>
      <c r="N49" s="19"/>
      <c r="O49" s="51" t="s">
        <v>255</v>
      </c>
      <c r="P49" s="49"/>
    </row>
    <row r="50" spans="2:16" ht="12" customHeight="1">
      <c r="B50" s="475" t="s">
        <v>286</v>
      </c>
      <c r="C50" s="475"/>
      <c r="D50" s="475"/>
      <c r="E50" s="19"/>
      <c r="F50" s="12" t="s">
        <v>246</v>
      </c>
      <c r="G50" s="263"/>
      <c r="H50" s="12" t="s">
        <v>246</v>
      </c>
      <c r="I50" s="353"/>
      <c r="J50" s="276">
        <v>60</v>
      </c>
      <c r="K50" s="19"/>
      <c r="L50" s="57">
        <v>55</v>
      </c>
      <c r="M50" s="276" t="s">
        <v>171</v>
      </c>
      <c r="N50" s="19"/>
      <c r="O50" s="51" t="s">
        <v>255</v>
      </c>
      <c r="P50" s="49"/>
    </row>
    <row r="51" spans="2:16" ht="6" customHeight="1">
      <c r="B51" s="19"/>
      <c r="C51" s="19"/>
      <c r="D51" s="19"/>
      <c r="E51" s="19"/>
      <c r="F51" s="8"/>
      <c r="G51" s="19"/>
      <c r="H51" s="8"/>
      <c r="I51" s="19"/>
      <c r="J51" s="18"/>
      <c r="K51" s="19"/>
      <c r="L51" s="19"/>
      <c r="M51" s="8"/>
      <c r="N51" s="19"/>
      <c r="O51" s="256"/>
      <c r="P51" s="19"/>
    </row>
    <row r="52" spans="2:16" ht="120" customHeight="1">
      <c r="B52" s="453" t="s">
        <v>287</v>
      </c>
      <c r="C52" s="453"/>
      <c r="D52" s="453"/>
      <c r="E52" s="453"/>
      <c r="F52" s="453"/>
      <c r="G52" s="453"/>
      <c r="H52" s="453"/>
      <c r="I52" s="453"/>
      <c r="J52" s="453"/>
      <c r="K52" s="453"/>
      <c r="L52" s="453"/>
      <c r="M52" s="453"/>
      <c r="N52" s="453"/>
      <c r="O52" s="453"/>
      <c r="P52" s="50"/>
    </row>
  </sheetData>
  <mergeCells count="48">
    <mergeCell ref="B13:D13"/>
    <mergeCell ref="M2:O2"/>
    <mergeCell ref="B4:O4"/>
    <mergeCell ref="B5:O5"/>
    <mergeCell ref="B7:D7"/>
    <mergeCell ref="B8:D8"/>
    <mergeCell ref="B9:D9"/>
    <mergeCell ref="B10:D10"/>
    <mergeCell ref="B12:D12"/>
    <mergeCell ref="B11:D11"/>
    <mergeCell ref="B25:D25"/>
    <mergeCell ref="B14:D14"/>
    <mergeCell ref="B15:D15"/>
    <mergeCell ref="B16:D16"/>
    <mergeCell ref="B17:D17"/>
    <mergeCell ref="B18:D18"/>
    <mergeCell ref="B19:D19"/>
    <mergeCell ref="B20:D20"/>
    <mergeCell ref="B21:D21"/>
    <mergeCell ref="B22:D22"/>
    <mergeCell ref="B23:D23"/>
    <mergeCell ref="B24:D24"/>
    <mergeCell ref="B37:D37"/>
    <mergeCell ref="B26:D26"/>
    <mergeCell ref="B27:D27"/>
    <mergeCell ref="B28:D28"/>
    <mergeCell ref="B29:D29"/>
    <mergeCell ref="B30:D30"/>
    <mergeCell ref="B31:D31"/>
    <mergeCell ref="B32:D32"/>
    <mergeCell ref="B33:D33"/>
    <mergeCell ref="B34:D34"/>
    <mergeCell ref="B35:D35"/>
    <mergeCell ref="B36:D36"/>
    <mergeCell ref="B44:D44"/>
    <mergeCell ref="B45:D45"/>
    <mergeCell ref="B38:D38"/>
    <mergeCell ref="B39:D39"/>
    <mergeCell ref="B40:D40"/>
    <mergeCell ref="B41:D41"/>
    <mergeCell ref="B42:D42"/>
    <mergeCell ref="B43:D43"/>
    <mergeCell ref="B52:O52"/>
    <mergeCell ref="B48:D48"/>
    <mergeCell ref="B49:D49"/>
    <mergeCell ref="B50:D50"/>
    <mergeCell ref="B46:D46"/>
    <mergeCell ref="B47:D47"/>
  </mergeCells>
  <pageMargins left="0.7" right="0.7" top="0.75" bottom="0.75" header="0.3" footer="0.3"/>
  <pageSetup paperSize="256"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470C-253F-435C-8473-10EB1A36CE74}">
  <dimension ref="B2:P12"/>
  <sheetViews>
    <sheetView showGridLines="0" zoomScale="150" zoomScaleNormal="150" workbookViewId="0">
      <selection activeCell="B2" sqref="B2"/>
    </sheetView>
  </sheetViews>
  <sheetFormatPr baseColWidth="10" defaultColWidth="7.5" defaultRowHeight="12.75"/>
  <cols>
    <col min="1" max="1" width="2.375" style="48" customWidth="1"/>
    <col min="2" max="2" width="70.375" style="48" customWidth="1"/>
    <col min="3" max="3" width="1" style="48" customWidth="1"/>
    <col min="4" max="4" width="9.625" style="48" customWidth="1"/>
    <col min="5" max="5" width="1" style="48" customWidth="1"/>
    <col min="6" max="6" width="9.625" style="48" customWidth="1"/>
    <col min="7" max="7" width="1" style="48" customWidth="1"/>
    <col min="8" max="8" width="9.625" style="48" customWidth="1"/>
    <col min="9" max="9" width="1" style="48" customWidth="1"/>
    <col min="10" max="10" width="9.625" style="334" customWidth="1"/>
    <col min="11" max="11" width="1" style="48" customWidth="1"/>
    <col min="12" max="12" width="8.625" style="48" customWidth="1"/>
    <col min="13" max="13" width="9.625" style="48" customWidth="1"/>
    <col min="14" max="14" width="1" style="48" customWidth="1"/>
    <col min="15" max="15" width="9.625" style="49" customWidth="1"/>
    <col min="16" max="16" width="2.375" style="48" customWidth="1"/>
    <col min="17" max="16384" width="7.5" style="48"/>
  </cols>
  <sheetData>
    <row r="2" spans="2:16" ht="33.950000000000003" customHeight="1">
      <c r="B2" s="261"/>
      <c r="M2" s="452" t="s">
        <v>0</v>
      </c>
      <c r="N2" s="452"/>
      <c r="O2" s="452"/>
    </row>
    <row r="4" spans="2:16" s="98" customFormat="1" ht="20.100000000000001" customHeight="1" thickBot="1">
      <c r="B4" s="472" t="s">
        <v>155</v>
      </c>
      <c r="C4" s="472"/>
      <c r="D4" s="472"/>
      <c r="E4" s="472"/>
      <c r="F4" s="472"/>
      <c r="G4" s="472"/>
      <c r="H4" s="472"/>
      <c r="I4" s="472"/>
      <c r="J4" s="472"/>
      <c r="K4" s="472"/>
      <c r="L4" s="472"/>
      <c r="M4" s="472"/>
      <c r="N4" s="472"/>
      <c r="O4" s="472"/>
    </row>
    <row r="5" spans="2:16" ht="24.95" customHeight="1" thickTop="1">
      <c r="B5" s="482" t="s">
        <v>288</v>
      </c>
      <c r="C5" s="482"/>
      <c r="D5" s="482"/>
      <c r="E5" s="482"/>
      <c r="F5" s="482"/>
      <c r="G5" s="482"/>
      <c r="H5" s="482"/>
      <c r="I5" s="482"/>
      <c r="J5" s="482"/>
      <c r="K5" s="482"/>
      <c r="L5" s="482"/>
      <c r="M5" s="482"/>
      <c r="N5" s="482"/>
      <c r="O5" s="482"/>
      <c r="P5" s="271"/>
    </row>
    <row r="6" spans="2:16" ht="24" customHeight="1">
      <c r="B6" s="19"/>
      <c r="C6" s="19"/>
      <c r="D6" s="46"/>
      <c r="E6" s="64"/>
      <c r="F6" s="254">
        <v>2021</v>
      </c>
      <c r="G6" s="44"/>
      <c r="H6" s="254">
        <v>2022</v>
      </c>
      <c r="I6" s="44"/>
      <c r="J6" s="335">
        <v>2023</v>
      </c>
      <c r="K6" s="44"/>
      <c r="L6" s="97">
        <v>2024</v>
      </c>
      <c r="M6" s="255" t="s">
        <v>157</v>
      </c>
      <c r="N6" s="44"/>
      <c r="O6" s="269" t="s">
        <v>158</v>
      </c>
    </row>
    <row r="7" spans="2:16" ht="12" customHeight="1">
      <c r="B7" s="483" t="s">
        <v>289</v>
      </c>
      <c r="C7" s="483"/>
      <c r="D7" s="483"/>
      <c r="E7" s="19"/>
      <c r="F7" s="59"/>
      <c r="G7" s="19"/>
      <c r="H7" s="59"/>
      <c r="I7" s="19"/>
      <c r="J7" s="59"/>
      <c r="K7" s="19"/>
      <c r="L7" s="19"/>
      <c r="M7" s="59"/>
      <c r="N7" s="19"/>
      <c r="O7" s="53"/>
      <c r="P7" s="49"/>
    </row>
    <row r="8" spans="2:16" ht="12" customHeight="1">
      <c r="B8" s="477" t="s">
        <v>290</v>
      </c>
      <c r="C8" s="477"/>
      <c r="D8" s="477"/>
      <c r="E8" s="19"/>
      <c r="F8" s="12" t="s">
        <v>246</v>
      </c>
      <c r="G8" s="19"/>
      <c r="H8" s="12" t="s">
        <v>246</v>
      </c>
      <c r="I8" s="19"/>
      <c r="J8" s="12" t="s">
        <v>246</v>
      </c>
      <c r="K8" s="19"/>
      <c r="L8" s="55">
        <v>75</v>
      </c>
      <c r="M8" s="12" t="s">
        <v>171</v>
      </c>
      <c r="N8" s="19"/>
      <c r="O8" s="51" t="s">
        <v>255</v>
      </c>
      <c r="P8" s="49"/>
    </row>
    <row r="9" spans="2:16" ht="12" customHeight="1">
      <c r="B9" s="477" t="s">
        <v>291</v>
      </c>
      <c r="C9" s="477"/>
      <c r="D9" s="477"/>
      <c r="E9" s="19"/>
      <c r="F9" s="38">
        <v>43</v>
      </c>
      <c r="G9" s="272"/>
      <c r="H9" s="38">
        <v>51</v>
      </c>
      <c r="I9" s="272"/>
      <c r="J9" s="38">
        <v>61</v>
      </c>
      <c r="K9" s="19"/>
      <c r="L9" s="55">
        <v>73</v>
      </c>
      <c r="M9" s="12" t="s">
        <v>171</v>
      </c>
      <c r="N9" s="19"/>
      <c r="O9" s="54" t="s">
        <v>164</v>
      </c>
      <c r="P9" s="49"/>
    </row>
    <row r="10" spans="2:16" ht="12" customHeight="1">
      <c r="B10" s="477" t="s">
        <v>292</v>
      </c>
      <c r="C10" s="477"/>
      <c r="D10" s="477"/>
      <c r="E10" s="19"/>
      <c r="F10" s="38">
        <v>87</v>
      </c>
      <c r="G10" s="272"/>
      <c r="H10" s="38">
        <v>92</v>
      </c>
      <c r="I10" s="272"/>
      <c r="J10" s="38">
        <v>76</v>
      </c>
      <c r="K10" s="19"/>
      <c r="L10" s="55">
        <v>76</v>
      </c>
      <c r="M10" s="12" t="s">
        <v>171</v>
      </c>
      <c r="N10" s="19"/>
      <c r="O10" s="54" t="s">
        <v>164</v>
      </c>
      <c r="P10" s="49"/>
    </row>
    <row r="11" spans="2:16" ht="6" customHeight="1">
      <c r="B11" s="19"/>
      <c r="C11" s="19"/>
      <c r="D11" s="19"/>
      <c r="E11" s="19"/>
      <c r="F11" s="8"/>
      <c r="G11" s="19"/>
      <c r="H11" s="8"/>
      <c r="I11" s="19"/>
      <c r="J11" s="18"/>
      <c r="K11" s="19"/>
      <c r="L11" s="19"/>
      <c r="M11" s="8"/>
      <c r="N11" s="19"/>
      <c r="O11" s="256"/>
      <c r="P11" s="19"/>
    </row>
    <row r="12" spans="2:16" ht="120" customHeight="1">
      <c r="B12" s="453" t="s">
        <v>293</v>
      </c>
      <c r="C12" s="453"/>
      <c r="D12" s="453"/>
      <c r="E12" s="453"/>
      <c r="F12" s="453"/>
      <c r="G12" s="453"/>
      <c r="H12" s="453"/>
      <c r="I12" s="453"/>
      <c r="J12" s="453"/>
      <c r="K12" s="453"/>
      <c r="L12" s="453"/>
      <c r="M12" s="453"/>
      <c r="N12" s="453"/>
      <c r="O12" s="453"/>
      <c r="P12" s="50"/>
    </row>
  </sheetData>
  <mergeCells count="8">
    <mergeCell ref="B12:O12"/>
    <mergeCell ref="B8:D8"/>
    <mergeCell ref="M2:O2"/>
    <mergeCell ref="B4:O4"/>
    <mergeCell ref="B5:O5"/>
    <mergeCell ref="B7:D7"/>
    <mergeCell ref="B9:D9"/>
    <mergeCell ref="B10:D10"/>
  </mergeCells>
  <pageMargins left="0.7" right="0.7" top="0.75" bottom="0.75" header="0.3" footer="0.3"/>
  <pageSetup paperSize="256"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D101-CE6E-4D66-8C90-54BE2F9D933A}">
  <dimension ref="B2:O45"/>
  <sheetViews>
    <sheetView showGridLines="0" zoomScale="150" zoomScaleNormal="150" workbookViewId="0">
      <selection activeCell="B15" sqref="B15:C15"/>
    </sheetView>
  </sheetViews>
  <sheetFormatPr baseColWidth="10" defaultColWidth="7.5" defaultRowHeight="12.75"/>
  <cols>
    <col min="1" max="1" width="2.375" style="48" customWidth="1"/>
    <col min="2" max="2" width="70.375" style="48" customWidth="1"/>
    <col min="3" max="3" width="9.625" style="48" customWidth="1"/>
    <col min="4" max="4" width="1" style="48" customWidth="1"/>
    <col min="5" max="5" width="9.625" style="48" customWidth="1"/>
    <col min="6" max="6" width="1" style="48" customWidth="1"/>
    <col min="7" max="7" width="20.625" style="48" customWidth="1"/>
    <col min="8" max="8" width="1" style="48" customWidth="1"/>
    <col min="9" max="9" width="9.625" style="334" customWidth="1"/>
    <col min="10" max="10" width="1" style="48" customWidth="1"/>
    <col min="11" max="11" width="8.625" style="48" customWidth="1"/>
    <col min="12" max="12" width="9.625" style="48" customWidth="1"/>
    <col min="13" max="13" width="1" style="48" customWidth="1"/>
    <col min="14" max="14" width="9.625" style="49" customWidth="1"/>
    <col min="15" max="15" width="2.375" style="48" customWidth="1"/>
    <col min="16" max="16384" width="7.5" style="48"/>
  </cols>
  <sheetData>
    <row r="2" spans="2:15" ht="33.950000000000003" customHeight="1">
      <c r="B2" s="261"/>
      <c r="L2" s="452" t="s">
        <v>0</v>
      </c>
      <c r="M2" s="452"/>
      <c r="N2" s="452"/>
    </row>
    <row r="4" spans="2:15" s="98" customFormat="1" ht="20.100000000000001" customHeight="1" thickBot="1">
      <c r="B4" s="472" t="s">
        <v>155</v>
      </c>
      <c r="C4" s="472"/>
      <c r="D4" s="472"/>
      <c r="E4" s="472"/>
      <c r="F4" s="472"/>
      <c r="G4" s="472"/>
      <c r="H4" s="472"/>
      <c r="I4" s="472"/>
      <c r="J4" s="472"/>
      <c r="K4" s="472"/>
      <c r="L4" s="472"/>
      <c r="M4" s="472"/>
      <c r="N4" s="472"/>
    </row>
    <row r="5" spans="2:15" ht="24.95" customHeight="1" thickTop="1">
      <c r="B5" s="482" t="s">
        <v>250</v>
      </c>
      <c r="C5" s="482"/>
      <c r="D5" s="482"/>
      <c r="E5" s="482"/>
      <c r="F5" s="482"/>
      <c r="G5" s="482"/>
      <c r="H5" s="482"/>
      <c r="I5" s="482"/>
      <c r="J5" s="482"/>
      <c r="K5" s="482"/>
      <c r="L5" s="482"/>
      <c r="M5" s="482"/>
      <c r="N5" s="482"/>
      <c r="O5" s="271"/>
    </row>
    <row r="6" spans="2:15" ht="24" customHeight="1">
      <c r="B6" s="19"/>
      <c r="C6" s="46"/>
      <c r="D6" s="64"/>
      <c r="E6" s="254">
        <v>2021</v>
      </c>
      <c r="F6" s="44"/>
      <c r="G6" s="254">
        <v>2022</v>
      </c>
      <c r="H6" s="44"/>
      <c r="I6" s="335">
        <v>2023</v>
      </c>
      <c r="J6" s="44"/>
      <c r="K6" s="97">
        <v>2024</v>
      </c>
      <c r="L6" s="255" t="s">
        <v>157</v>
      </c>
      <c r="M6" s="44"/>
      <c r="N6" s="269" t="s">
        <v>158</v>
      </c>
    </row>
    <row r="7" spans="2:15" ht="12" customHeight="1">
      <c r="B7" s="484" t="s">
        <v>294</v>
      </c>
      <c r="C7" s="484"/>
      <c r="D7" s="19"/>
      <c r="E7" s="273"/>
      <c r="F7" s="272"/>
      <c r="G7" s="273"/>
      <c r="H7" s="272"/>
      <c r="I7" s="337"/>
      <c r="J7" s="19"/>
      <c r="K7" s="55"/>
      <c r="L7" s="276"/>
      <c r="M7" s="19"/>
      <c r="N7" s="53"/>
      <c r="O7" s="49"/>
    </row>
    <row r="8" spans="2:15" ht="12" customHeight="1">
      <c r="B8" s="477" t="s">
        <v>295</v>
      </c>
      <c r="C8" s="477"/>
      <c r="D8" s="19"/>
      <c r="E8" s="38">
        <v>31</v>
      </c>
      <c r="F8" s="272"/>
      <c r="G8" s="38">
        <v>34</v>
      </c>
      <c r="H8" s="272"/>
      <c r="I8" s="336">
        <v>33</v>
      </c>
      <c r="J8" s="19"/>
      <c r="K8" s="55">
        <v>34</v>
      </c>
      <c r="L8" s="12" t="s">
        <v>171</v>
      </c>
      <c r="M8" s="19"/>
      <c r="N8" s="54" t="s">
        <v>182</v>
      </c>
      <c r="O8" s="49"/>
    </row>
    <row r="9" spans="2:15" ht="12" customHeight="1">
      <c r="B9" s="477" t="s">
        <v>296</v>
      </c>
      <c r="C9" s="477"/>
      <c r="D9" s="19"/>
      <c r="E9" s="38">
        <v>33</v>
      </c>
      <c r="F9" s="272"/>
      <c r="G9" s="38">
        <v>37</v>
      </c>
      <c r="H9" s="272"/>
      <c r="I9" s="336">
        <v>39</v>
      </c>
      <c r="J9" s="19"/>
      <c r="K9" s="55">
        <v>43</v>
      </c>
      <c r="L9" s="12" t="s">
        <v>171</v>
      </c>
      <c r="M9" s="19"/>
      <c r="N9" s="63" t="s">
        <v>297</v>
      </c>
      <c r="O9" s="49"/>
    </row>
    <row r="10" spans="2:15" ht="12" customHeight="1">
      <c r="B10" s="484" t="s">
        <v>298</v>
      </c>
      <c r="C10" s="484"/>
      <c r="D10" s="19"/>
      <c r="E10" s="274"/>
      <c r="F10" s="275"/>
      <c r="G10" s="274"/>
      <c r="H10" s="275"/>
      <c r="I10" s="338"/>
      <c r="J10" s="19"/>
      <c r="K10" s="55"/>
      <c r="L10" s="276"/>
      <c r="M10" s="19"/>
      <c r="N10" s="53"/>
      <c r="O10" s="49"/>
    </row>
    <row r="11" spans="2:15" ht="12" customHeight="1">
      <c r="B11" s="477" t="s">
        <v>299</v>
      </c>
      <c r="C11" s="477"/>
      <c r="D11" s="19"/>
      <c r="E11" s="274" t="s">
        <v>300</v>
      </c>
      <c r="F11" s="275"/>
      <c r="G11" s="274" t="s">
        <v>300</v>
      </c>
      <c r="H11" s="275"/>
      <c r="I11" s="274" t="s">
        <v>300</v>
      </c>
      <c r="J11" s="19"/>
      <c r="K11" s="85">
        <v>8.9</v>
      </c>
      <c r="L11" s="276" t="s">
        <v>171</v>
      </c>
      <c r="M11" s="19"/>
      <c r="N11" s="53"/>
      <c r="O11" s="49"/>
    </row>
    <row r="12" spans="2:15" ht="12" customHeight="1">
      <c r="B12" s="477" t="s">
        <v>301</v>
      </c>
      <c r="C12" s="477"/>
      <c r="D12" s="19"/>
      <c r="E12" s="274" t="s">
        <v>300</v>
      </c>
      <c r="F12" s="275"/>
      <c r="G12" s="17">
        <v>3.3</v>
      </c>
      <c r="H12" s="275"/>
      <c r="I12" s="17">
        <v>3.8</v>
      </c>
      <c r="J12" s="19"/>
      <c r="K12" s="85">
        <v>4.7</v>
      </c>
      <c r="L12" s="12" t="s">
        <v>163</v>
      </c>
      <c r="M12" s="19"/>
      <c r="N12" s="53"/>
      <c r="O12" s="49"/>
    </row>
    <row r="13" spans="2:15" ht="12" customHeight="1">
      <c r="B13" s="477" t="s">
        <v>302</v>
      </c>
      <c r="C13" s="477"/>
      <c r="D13" s="19"/>
      <c r="E13" s="17">
        <v>1.1000000000000001</v>
      </c>
      <c r="F13" s="275"/>
      <c r="G13" s="17">
        <v>1.3</v>
      </c>
      <c r="H13" s="275"/>
      <c r="I13" s="338">
        <v>1.7</v>
      </c>
      <c r="J13" s="19"/>
      <c r="K13" s="85">
        <v>1.7</v>
      </c>
      <c r="L13" s="276" t="s">
        <v>171</v>
      </c>
      <c r="M13" s="19"/>
      <c r="N13" s="53"/>
      <c r="O13" s="49"/>
    </row>
    <row r="14" spans="2:15" ht="12" customHeight="1">
      <c r="B14" s="477" t="s">
        <v>303</v>
      </c>
      <c r="C14" s="477"/>
      <c r="D14" s="19"/>
      <c r="E14" s="274" t="s">
        <v>300</v>
      </c>
      <c r="F14" s="275"/>
      <c r="G14" s="274" t="s">
        <v>300</v>
      </c>
      <c r="H14" s="275"/>
      <c r="I14" s="338" t="s">
        <v>300</v>
      </c>
      <c r="J14" s="19"/>
      <c r="K14" s="85">
        <v>1.5</v>
      </c>
      <c r="L14" s="276" t="s">
        <v>171</v>
      </c>
      <c r="M14" s="19"/>
      <c r="N14" s="53"/>
      <c r="O14" s="49"/>
    </row>
    <row r="15" spans="2:15" ht="12" customHeight="1">
      <c r="B15" s="477" t="s">
        <v>304</v>
      </c>
      <c r="C15" s="477"/>
      <c r="D15" s="19"/>
      <c r="E15" s="17">
        <v>9.8000000000000007</v>
      </c>
      <c r="F15" s="275"/>
      <c r="G15" s="17">
        <v>12.1</v>
      </c>
      <c r="H15" s="275"/>
      <c r="I15" s="338">
        <v>12.7</v>
      </c>
      <c r="J15" s="19"/>
      <c r="K15" s="85">
        <v>12.5</v>
      </c>
      <c r="L15" s="276" t="s">
        <v>171</v>
      </c>
      <c r="M15" s="19"/>
      <c r="N15" s="53"/>
      <c r="O15" s="49"/>
    </row>
    <row r="16" spans="2:15" ht="12" customHeight="1">
      <c r="B16" s="477" t="s">
        <v>305</v>
      </c>
      <c r="C16" s="477"/>
      <c r="D16" s="19"/>
      <c r="E16" s="274" t="s">
        <v>300</v>
      </c>
      <c r="F16" s="275"/>
      <c r="G16" s="274" t="s">
        <v>300</v>
      </c>
      <c r="H16" s="275"/>
      <c r="I16" s="274" t="s">
        <v>300</v>
      </c>
      <c r="J16" s="19"/>
      <c r="K16" s="85">
        <v>28.2</v>
      </c>
      <c r="L16" s="12" t="s">
        <v>163</v>
      </c>
      <c r="M16" s="19"/>
      <c r="N16" s="53"/>
      <c r="O16" s="49"/>
    </row>
    <row r="17" spans="2:15" ht="12" customHeight="1">
      <c r="B17" s="477" t="s">
        <v>306</v>
      </c>
      <c r="C17" s="477"/>
      <c r="D17" s="19"/>
      <c r="E17" s="274" t="s">
        <v>300</v>
      </c>
      <c r="F17" s="275"/>
      <c r="G17" s="274" t="s">
        <v>300</v>
      </c>
      <c r="H17" s="275"/>
      <c r="I17" s="274" t="s">
        <v>300</v>
      </c>
      <c r="J17" s="19"/>
      <c r="K17" s="85">
        <v>4.5999999999999996</v>
      </c>
      <c r="L17" s="276" t="s">
        <v>171</v>
      </c>
      <c r="M17" s="19"/>
      <c r="N17" s="53"/>
      <c r="O17" s="49"/>
    </row>
    <row r="18" spans="2:15" ht="12" customHeight="1">
      <c r="B18" s="485" t="s">
        <v>307</v>
      </c>
      <c r="C18" s="485"/>
      <c r="D18" s="19"/>
      <c r="E18" s="276"/>
      <c r="F18" s="263"/>
      <c r="G18" s="276"/>
      <c r="H18" s="263"/>
      <c r="I18" s="54"/>
      <c r="J18" s="19"/>
      <c r="K18" s="55"/>
      <c r="L18" s="276"/>
      <c r="M18" s="19"/>
      <c r="N18" s="53"/>
      <c r="O18" s="49"/>
    </row>
    <row r="19" spans="2:15" ht="12" customHeight="1">
      <c r="B19" s="477" t="s">
        <v>308</v>
      </c>
      <c r="C19" s="477"/>
      <c r="D19" s="19"/>
      <c r="E19" s="92">
        <v>1276.7</v>
      </c>
      <c r="F19" s="263"/>
      <c r="G19" s="41">
        <v>953.1</v>
      </c>
      <c r="H19" s="263"/>
      <c r="I19" s="339">
        <v>476.5</v>
      </c>
      <c r="J19" s="19"/>
      <c r="K19" s="85">
        <v>694.7</v>
      </c>
      <c r="L19" s="12" t="s">
        <v>309</v>
      </c>
      <c r="M19" s="19"/>
      <c r="N19" s="53"/>
      <c r="O19" s="49"/>
    </row>
    <row r="20" spans="2:15" ht="12.95" customHeight="1">
      <c r="B20" s="477" t="s">
        <v>310</v>
      </c>
      <c r="C20" s="477"/>
      <c r="D20" s="19"/>
      <c r="E20" s="12">
        <v>93</v>
      </c>
      <c r="F20" s="263"/>
      <c r="G20" s="38">
        <v>98</v>
      </c>
      <c r="H20" s="272"/>
      <c r="I20" s="336">
        <v>94</v>
      </c>
      <c r="J20" s="19"/>
      <c r="K20" s="55">
        <v>87</v>
      </c>
      <c r="L20" s="12" t="s">
        <v>171</v>
      </c>
      <c r="M20" s="19"/>
      <c r="N20" s="53"/>
      <c r="O20" s="49"/>
    </row>
    <row r="21" spans="2:15" ht="12" customHeight="1">
      <c r="B21" s="477" t="s">
        <v>311</v>
      </c>
      <c r="C21" s="477"/>
      <c r="D21" s="19"/>
      <c r="E21" s="12">
        <v>7</v>
      </c>
      <c r="F21" s="263"/>
      <c r="G21" s="38">
        <v>2</v>
      </c>
      <c r="H21" s="272"/>
      <c r="I21" s="336">
        <v>6</v>
      </c>
      <c r="J21" s="19"/>
      <c r="K21" s="55">
        <v>13</v>
      </c>
      <c r="L21" s="12" t="s">
        <v>171</v>
      </c>
      <c r="M21" s="19"/>
      <c r="N21" s="53"/>
      <c r="O21" s="49"/>
    </row>
    <row r="22" spans="2:15" ht="12" customHeight="1">
      <c r="B22" s="481" t="s">
        <v>312</v>
      </c>
      <c r="C22" s="481"/>
      <c r="D22" s="19"/>
      <c r="E22" s="263"/>
      <c r="F22" s="263"/>
      <c r="G22" s="272"/>
      <c r="H22" s="272"/>
      <c r="I22" s="37"/>
      <c r="J22" s="19"/>
      <c r="K22" s="55"/>
      <c r="L22" s="263"/>
      <c r="M22" s="19"/>
      <c r="N22" s="19"/>
      <c r="O22" s="49"/>
    </row>
    <row r="23" spans="2:15" ht="12" customHeight="1">
      <c r="B23" s="477" t="s">
        <v>313</v>
      </c>
      <c r="C23" s="477"/>
      <c r="D23" s="19"/>
      <c r="E23" s="12" t="s">
        <v>246</v>
      </c>
      <c r="F23" s="263"/>
      <c r="G23" s="38" t="s">
        <v>246</v>
      </c>
      <c r="H23" s="272"/>
      <c r="I23" s="336">
        <v>5.8</v>
      </c>
      <c r="J23" s="19"/>
      <c r="K23" s="85">
        <v>1.3</v>
      </c>
      <c r="L23" s="12" t="s">
        <v>171</v>
      </c>
      <c r="M23" s="19"/>
      <c r="N23" s="53"/>
      <c r="O23" s="49"/>
    </row>
    <row r="24" spans="2:15" ht="12" customHeight="1">
      <c r="B24" s="477" t="s">
        <v>314</v>
      </c>
      <c r="C24" s="477"/>
      <c r="D24" s="19"/>
      <c r="E24" s="12">
        <v>66</v>
      </c>
      <c r="F24" s="263"/>
      <c r="G24" s="38">
        <v>73</v>
      </c>
      <c r="H24" s="272"/>
      <c r="I24" s="336">
        <v>39.299999999999997</v>
      </c>
      <c r="J24" s="19"/>
      <c r="K24" s="85">
        <v>53.2</v>
      </c>
      <c r="L24" s="12" t="s">
        <v>171</v>
      </c>
      <c r="M24" s="19"/>
      <c r="N24" s="53"/>
      <c r="O24" s="49"/>
    </row>
    <row r="25" spans="2:15" ht="12" customHeight="1">
      <c r="B25" s="477" t="s">
        <v>315</v>
      </c>
      <c r="C25" s="477"/>
      <c r="D25" s="19"/>
      <c r="E25" s="12" t="s">
        <v>246</v>
      </c>
      <c r="F25" s="263"/>
      <c r="G25" s="38" t="s">
        <v>246</v>
      </c>
      <c r="H25" s="272"/>
      <c r="I25" s="336">
        <v>47.2</v>
      </c>
      <c r="J25" s="19"/>
      <c r="K25" s="85">
        <v>25.2</v>
      </c>
      <c r="L25" s="12" t="s">
        <v>171</v>
      </c>
      <c r="M25" s="19"/>
      <c r="N25" s="53"/>
      <c r="O25" s="49"/>
    </row>
    <row r="26" spans="2:15" ht="12" customHeight="1">
      <c r="B26" s="477" t="s">
        <v>316</v>
      </c>
      <c r="C26" s="477"/>
      <c r="D26" s="19"/>
      <c r="E26" s="12">
        <v>34</v>
      </c>
      <c r="F26" s="263"/>
      <c r="G26" s="38">
        <v>27</v>
      </c>
      <c r="H26" s="272"/>
      <c r="I26" s="336">
        <v>6.1</v>
      </c>
      <c r="J26" s="19"/>
      <c r="K26" s="85">
        <v>20.3</v>
      </c>
      <c r="L26" s="12" t="s">
        <v>171</v>
      </c>
      <c r="M26" s="19"/>
      <c r="N26" s="377"/>
      <c r="O26" s="49"/>
    </row>
    <row r="27" spans="2:15" ht="6" customHeight="1">
      <c r="B27" s="19"/>
      <c r="C27" s="19"/>
      <c r="D27" s="19"/>
      <c r="E27" s="8"/>
      <c r="F27" s="19"/>
      <c r="G27" s="8"/>
      <c r="H27" s="19"/>
      <c r="I27" s="18"/>
      <c r="J27" s="19"/>
      <c r="K27" s="19"/>
      <c r="L27" s="8"/>
      <c r="M27" s="19"/>
      <c r="N27" s="256"/>
      <c r="O27" s="19"/>
    </row>
    <row r="28" spans="2:15" ht="120" customHeight="1">
      <c r="B28" s="453" t="s">
        <v>317</v>
      </c>
      <c r="C28" s="453"/>
      <c r="D28" s="453"/>
      <c r="E28" s="453"/>
      <c r="F28" s="453"/>
      <c r="G28" s="453"/>
      <c r="H28" s="453"/>
      <c r="I28" s="453"/>
      <c r="J28" s="453"/>
      <c r="K28" s="453"/>
      <c r="L28" s="453"/>
      <c r="M28" s="453"/>
      <c r="N28" s="453"/>
      <c r="O28" s="50"/>
    </row>
    <row r="35" spans="7:9">
      <c r="I35" s="48"/>
    </row>
    <row r="36" spans="7:9">
      <c r="I36" s="48"/>
    </row>
    <row r="37" spans="7:9">
      <c r="I37" s="48"/>
    </row>
    <row r="38" spans="7:9">
      <c r="I38" s="48"/>
    </row>
    <row r="39" spans="7:9">
      <c r="I39" s="48"/>
    </row>
    <row r="40" spans="7:9">
      <c r="I40" s="48"/>
    </row>
    <row r="41" spans="7:9">
      <c r="I41" s="48"/>
    </row>
    <row r="42" spans="7:9">
      <c r="I42" s="48"/>
    </row>
    <row r="43" spans="7:9">
      <c r="I43" s="48"/>
    </row>
    <row r="44" spans="7:9" ht="14.25">
      <c r="G44"/>
    </row>
    <row r="45" spans="7:9" ht="14.25">
      <c r="G45"/>
    </row>
  </sheetData>
  <mergeCells count="24">
    <mergeCell ref="L2:N2"/>
    <mergeCell ref="B4:N4"/>
    <mergeCell ref="B5:N5"/>
    <mergeCell ref="B18:C18"/>
    <mergeCell ref="B19:C19"/>
    <mergeCell ref="B20:C20"/>
    <mergeCell ref="B7:C7"/>
    <mergeCell ref="B8:C8"/>
    <mergeCell ref="B9:C9"/>
    <mergeCell ref="B10:C10"/>
    <mergeCell ref="B11:C11"/>
    <mergeCell ref="B12:C12"/>
    <mergeCell ref="B13:C13"/>
    <mergeCell ref="B14:C14"/>
    <mergeCell ref="B15:C15"/>
    <mergeCell ref="B16:C16"/>
    <mergeCell ref="B17:C17"/>
    <mergeCell ref="B28:N28"/>
    <mergeCell ref="B21:C21"/>
    <mergeCell ref="B22:C22"/>
    <mergeCell ref="B23:C23"/>
    <mergeCell ref="B24:C24"/>
    <mergeCell ref="B25:C25"/>
    <mergeCell ref="B26:C26"/>
  </mergeCells>
  <pageMargins left="0.7" right="0.7" top="0.75" bottom="0.75" header="0.3" footer="0.3"/>
  <pageSetup paperSize="256"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FB42-F576-42F6-9E29-8C21971AC08C}">
  <dimension ref="B2:P11"/>
  <sheetViews>
    <sheetView showGridLines="0" showRowColHeaders="0" zoomScale="150" zoomScaleNormal="150" workbookViewId="0">
      <selection activeCell="B14" sqref="B14"/>
    </sheetView>
  </sheetViews>
  <sheetFormatPr baseColWidth="10" defaultColWidth="7.5" defaultRowHeight="12.75"/>
  <cols>
    <col min="1" max="1" width="2.375" style="48" customWidth="1"/>
    <col min="2" max="2" width="70.375" style="48" customWidth="1"/>
    <col min="3" max="3" width="1" style="48" customWidth="1"/>
    <col min="4" max="4" width="9.625" style="48" customWidth="1"/>
    <col min="5" max="5" width="1" style="48" customWidth="1"/>
    <col min="6" max="6" width="9.625" style="48" customWidth="1"/>
    <col min="7" max="7" width="1" style="48" customWidth="1"/>
    <col min="8" max="8" width="9.625" style="48" customWidth="1"/>
    <col min="9" max="9" width="1" style="48" customWidth="1"/>
    <col min="10" max="10" width="9.625" style="334" customWidth="1"/>
    <col min="11" max="11" width="1" style="48" customWidth="1"/>
    <col min="12" max="12" width="8.625" style="48" customWidth="1"/>
    <col min="13" max="13" width="9.625" style="48" customWidth="1"/>
    <col min="14" max="14" width="1" style="48" customWidth="1"/>
    <col min="15" max="15" width="9.625" style="49" customWidth="1"/>
    <col min="16" max="16" width="2.375" style="48" customWidth="1"/>
    <col min="17" max="16384" width="7.5" style="48"/>
  </cols>
  <sheetData>
    <row r="2" spans="2:16" ht="33.950000000000003" customHeight="1">
      <c r="B2" s="261"/>
      <c r="M2" s="452" t="s">
        <v>0</v>
      </c>
      <c r="N2" s="452"/>
      <c r="O2" s="452"/>
    </row>
    <row r="4" spans="2:16" s="98" customFormat="1" ht="20.100000000000001" customHeight="1" thickBot="1">
      <c r="B4" s="472" t="s">
        <v>155</v>
      </c>
      <c r="C4" s="472"/>
      <c r="D4" s="472"/>
      <c r="E4" s="472"/>
      <c r="F4" s="472"/>
      <c r="G4" s="472"/>
      <c r="H4" s="472"/>
      <c r="I4" s="472"/>
      <c r="J4" s="472"/>
      <c r="K4" s="472"/>
      <c r="L4" s="472"/>
      <c r="M4" s="472"/>
      <c r="N4" s="472"/>
      <c r="O4" s="472"/>
    </row>
    <row r="5" spans="2:16" ht="24.95" customHeight="1" thickTop="1">
      <c r="B5" s="482" t="s">
        <v>250</v>
      </c>
      <c r="C5" s="482"/>
      <c r="D5" s="482"/>
      <c r="E5" s="482"/>
      <c r="F5" s="482"/>
      <c r="G5" s="482"/>
      <c r="H5" s="482"/>
      <c r="I5" s="482"/>
      <c r="J5" s="482"/>
      <c r="K5" s="482"/>
      <c r="L5" s="482"/>
      <c r="M5" s="482"/>
      <c r="N5" s="482"/>
      <c r="O5" s="482"/>
    </row>
    <row r="6" spans="2:16" ht="24" customHeight="1">
      <c r="B6" s="19"/>
      <c r="C6" s="19"/>
      <c r="D6" s="46"/>
      <c r="E6" s="64"/>
      <c r="F6" s="254">
        <v>2021</v>
      </c>
      <c r="G6" s="44"/>
      <c r="H6" s="254">
        <v>2022</v>
      </c>
      <c r="I6" s="44"/>
      <c r="J6" s="335">
        <v>2023</v>
      </c>
      <c r="K6" s="44"/>
      <c r="L6" s="97">
        <v>2024</v>
      </c>
      <c r="M6" s="255" t="s">
        <v>157</v>
      </c>
      <c r="N6" s="44"/>
      <c r="O6" s="269" t="s">
        <v>158</v>
      </c>
    </row>
    <row r="7" spans="2:16" ht="12" customHeight="1">
      <c r="B7" s="24" t="s">
        <v>318</v>
      </c>
      <c r="C7" s="24"/>
      <c r="D7" s="24"/>
      <c r="E7" s="19"/>
      <c r="F7" s="276"/>
      <c r="G7" s="263"/>
      <c r="H7" s="276"/>
      <c r="I7" s="263"/>
      <c r="J7" s="54"/>
      <c r="K7" s="19"/>
      <c r="L7" s="55"/>
      <c r="M7" s="276"/>
      <c r="N7" s="19"/>
      <c r="O7" s="53"/>
      <c r="P7" s="19"/>
    </row>
    <row r="8" spans="2:16" ht="12" customHeight="1">
      <c r="B8" s="477" t="s">
        <v>319</v>
      </c>
      <c r="C8" s="486"/>
      <c r="D8" s="486"/>
      <c r="E8" s="19"/>
      <c r="F8" s="274" t="s">
        <v>300</v>
      </c>
      <c r="G8" s="263"/>
      <c r="H8" s="276">
        <v>7.9</v>
      </c>
      <c r="I8" s="263"/>
      <c r="J8" s="54">
        <v>8.6</v>
      </c>
      <c r="K8" s="19"/>
      <c r="L8" s="85">
        <v>9.6999999999999993</v>
      </c>
      <c r="M8" s="276" t="s">
        <v>320</v>
      </c>
      <c r="N8" s="19"/>
      <c r="O8" s="51" t="s">
        <v>172</v>
      </c>
      <c r="P8" s="19"/>
    </row>
    <row r="9" spans="2:16" ht="12" customHeight="1">
      <c r="B9" s="477" t="s">
        <v>321</v>
      </c>
      <c r="C9" s="486"/>
      <c r="D9" s="486"/>
      <c r="E9" s="19"/>
      <c r="F9" s="274" t="s">
        <v>300</v>
      </c>
      <c r="G9" s="263"/>
      <c r="H9" s="274" t="s">
        <v>300</v>
      </c>
      <c r="I9" s="263"/>
      <c r="J9" s="274" t="s">
        <v>300</v>
      </c>
      <c r="K9" s="19"/>
      <c r="L9" s="85">
        <v>72</v>
      </c>
      <c r="M9" s="276" t="s">
        <v>171</v>
      </c>
      <c r="N9" s="19"/>
      <c r="O9" s="51" t="s">
        <v>172</v>
      </c>
      <c r="P9" s="19"/>
    </row>
    <row r="10" spans="2:16" ht="6" customHeight="1">
      <c r="B10" s="19"/>
      <c r="C10" s="19"/>
      <c r="D10" s="19"/>
      <c r="E10" s="19"/>
      <c r="F10" s="8"/>
      <c r="G10" s="19"/>
      <c r="H10" s="8"/>
      <c r="I10" s="19"/>
      <c r="J10" s="18"/>
      <c r="K10" s="19"/>
      <c r="L10" s="19"/>
      <c r="M10" s="8"/>
      <c r="N10" s="19"/>
      <c r="O10" s="256"/>
      <c r="P10" s="19"/>
    </row>
    <row r="11" spans="2:16" ht="120" customHeight="1">
      <c r="B11" s="453" t="s">
        <v>322</v>
      </c>
      <c r="C11" s="453"/>
      <c r="D11" s="453"/>
      <c r="E11" s="453"/>
      <c r="F11" s="453"/>
      <c r="G11" s="453"/>
      <c r="H11" s="453"/>
      <c r="I11" s="453"/>
      <c r="J11" s="453"/>
      <c r="K11" s="453"/>
      <c r="L11" s="453"/>
      <c r="M11" s="453"/>
      <c r="N11" s="453"/>
      <c r="O11" s="453"/>
      <c r="P11" s="50"/>
    </row>
  </sheetData>
  <mergeCells count="6">
    <mergeCell ref="B11:O11"/>
    <mergeCell ref="B8:D8"/>
    <mergeCell ref="B9:D9"/>
    <mergeCell ref="M2:O2"/>
    <mergeCell ref="B4:O4"/>
    <mergeCell ref="B5:O5"/>
  </mergeCells>
  <pageMargins left="0.7" right="0.7" top="0.75" bottom="0.75" header="0.3" footer="0.3"/>
  <pageSetup paperSize="256"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Status xmlns="http://schemas.microsoft.com/sharepoint/v3/fields">In progress</_Status>
    <TaxCatchAll xmlns="6477cdbb-bf53-4ee0-be2c-b1a0049f24ba" xsi:nil="true"/>
    <lcf76f155ced4ddcb4097134ff3c332f xmlns="57b1c5a8-5c34-4503-89a5-68034b7f8e35">
      <Terms xmlns="http://schemas.microsoft.com/office/infopath/2007/PartnerControls"/>
    </lcf76f155ced4ddcb4097134ff3c332f>
    <SharedWithUsers xmlns="6477cdbb-bf53-4ee0-be2c-b1a0049f24b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D0768CD3890E64C8140B627D849C17F" ma:contentTypeVersion="30" ma:contentTypeDescription="Ein neues Dokument erstellen." ma:contentTypeScope="" ma:versionID="b4b70020feccf4e81293ea12f1f866fe">
  <xsd:schema xmlns:xsd="http://www.w3.org/2001/XMLSchema" xmlns:xs="http://www.w3.org/2001/XMLSchema" xmlns:p="http://schemas.microsoft.com/office/2006/metadata/properties" xmlns:ns1="http://schemas.microsoft.com/sharepoint/v3" xmlns:ns2="http://schemas.microsoft.com/sharepoint/v3/fields" xmlns:ns3="01ad389b-e4d0-4363-a63c-ecb4d9b2b859" xmlns:ns4="57b1c5a8-5c34-4503-89a5-68034b7f8e35" xmlns:ns5="6477cdbb-bf53-4ee0-be2c-b1a0049f24ba" targetNamespace="http://schemas.microsoft.com/office/2006/metadata/properties" ma:root="true" ma:fieldsID="abdbaca3f201c31ecb5f8796825f9ef6" ns1:_="" ns2:_="" ns3:_="" ns4:_="" ns5:_="">
    <xsd:import namespace="http://schemas.microsoft.com/sharepoint/v3"/>
    <xsd:import namespace="http://schemas.microsoft.com/sharepoint/v3/fields"/>
    <xsd:import namespace="01ad389b-e4d0-4363-a63c-ecb4d9b2b859"/>
    <xsd:import namespace="57b1c5a8-5c34-4503-89a5-68034b7f8e35"/>
    <xsd:import namespace="6477cdbb-bf53-4ee0-be2c-b1a0049f24ba"/>
    <xsd:element name="properties">
      <xsd:complexType>
        <xsd:sequence>
          <xsd:element name="documentManagement">
            <xsd:complexType>
              <xsd:all>
                <xsd:element ref="ns2:_Statu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1:_dlc_ExpireDateSaved" minOccurs="0"/>
                <xsd:element ref="ns1:_dlc_ExpireDate" minOccurs="0"/>
                <xsd:element ref="ns1:_dlc_Exempt" minOccurs="0"/>
                <xsd:element ref="ns4:MediaServiceAutoKeyPoints" minOccurs="0"/>
                <xsd:element ref="ns4:MediaServiceKeyPoints" minOccurs="0"/>
                <xsd:element ref="ns4:MediaLengthInSeconds" minOccurs="0"/>
                <xsd:element ref="ns4:MediaServiceDateTaken" minOccurs="0"/>
                <xsd:element ref="ns4:MediaServiceLocation" minOccurs="0"/>
                <xsd:element ref="ns4:MediaServiceOCR" minOccurs="0"/>
                <xsd:element ref="ns5:TaxCatchAll" minOccurs="0"/>
                <xsd:element ref="ns4:lcf76f155ced4ddcb4097134ff3c332f" minOccurs="0"/>
                <xsd:element ref="ns5:SharedWithUsers" minOccurs="0"/>
                <xsd:element ref="ns5:SharedWithDetails"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4" nillable="true" ma:displayName="Ursprüngliches Ablaufdatum" ma:hidden="true" ma:internalName="_dlc_ExpireDateSaved" ma:readOnly="true">
      <xsd:simpleType>
        <xsd:restriction base="dms:DateTime"/>
      </xsd:simpleType>
    </xsd:element>
    <xsd:element name="_dlc_ExpireDate" ma:index="15" nillable="true" ma:displayName="Ablaufdatum" ma:hidden="true" ma:internalName="_dlc_ExpireDate" ma:readOnly="true">
      <xsd:simpleType>
        <xsd:restriction base="dms:DateTime"/>
      </xsd:simpleType>
    </xsd:element>
    <xsd:element name="_dlc_Exempt" ma:index="16"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In progress" ma:format="Dropdown" ma:internalName="Status">
      <xsd:simpleType>
        <xsd:union memberTypes="dms:Text">
          <xsd:simpleType>
            <xsd:restriction base="dms:Choice">
              <xsd:enumeration value="In progress"/>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ad389b-e4d0-4363-a63c-ecb4d9b2b85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b1c5a8-5c34-4503-89a5-68034b7f8e35" elementFormDefault="qualified">
    <xsd:import namespace="http://schemas.microsoft.com/office/2006/documentManagement/types"/>
    <xsd:import namespace="http://schemas.microsoft.com/office/infopath/2007/PartnerControls"/>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c1acfb5-f98e-40dd-a22b-7d2a3d559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77cdbb-bf53-4ee0-be2c-b1a0049f24b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605f123-5ca3-45b4-84c3-678b8e5326b1}" ma:internalName="TaxCatchAll" ma:showField="CatchAllData" ma:web="6477cdbb-bf53-4ee0-be2c-b1a0049f24ba">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D850E-6D6B-42C8-92AB-418E391ACF95}">
  <ds:schemaRefs>
    <ds:schemaRef ds:uri="http://schemas.microsoft.com/office/2006/metadata/properties"/>
    <ds:schemaRef ds:uri="http://schemas.microsoft.com/office/infopath/2007/PartnerControls"/>
    <ds:schemaRef ds:uri="bc10c80d-aeda-43a5-b16c-d6b2878fba5b"/>
    <ds:schemaRef ds:uri="http://schemas.microsoft.com/sharepoint/v3/fields"/>
    <ds:schemaRef ds:uri="6477cdbb-bf53-4ee0-be2c-b1a0049f24ba"/>
    <ds:schemaRef ds:uri="57b1c5a8-5c34-4503-89a5-68034b7f8e35"/>
  </ds:schemaRefs>
</ds:datastoreItem>
</file>

<file path=customXml/itemProps2.xml><?xml version="1.0" encoding="utf-8"?>
<ds:datastoreItem xmlns:ds="http://schemas.openxmlformats.org/officeDocument/2006/customXml" ds:itemID="{2889077B-80E3-4239-A479-6315D90531BC}">
  <ds:schemaRefs>
    <ds:schemaRef ds:uri="http://schemas.microsoft.com/sharepoint/v3/contenttype/forms"/>
  </ds:schemaRefs>
</ds:datastoreItem>
</file>

<file path=customXml/itemProps3.xml><?xml version="1.0" encoding="utf-8"?>
<ds:datastoreItem xmlns:ds="http://schemas.openxmlformats.org/officeDocument/2006/customXml" ds:itemID="{6DCF81AA-4221-4480-836F-73A41A3E13C9}"/>
</file>

<file path=docMetadata/LabelInfo.xml><?xml version="1.0" encoding="utf-8"?>
<clbl:labelList xmlns:clbl="http://schemas.microsoft.com/office/2020/mipLabelMetadata">
  <clbl:label id="{69c428b0-0db1-4300-b2dd-9484759bca92}" enabled="1" method="Standard" siteId="{57952406-af28-43c8-b4de-a4e06f57476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17</vt:i4>
      </vt:variant>
    </vt:vector>
  </HeadingPairs>
  <TitlesOfParts>
    <vt:vector size="34" baseType="lpstr">
      <vt:lpstr>5-Years-Overview</vt:lpstr>
      <vt:lpstr>Revenue results business lines</vt:lpstr>
      <vt:lpstr>Capacities, reserves, resources</vt:lpstr>
      <vt:lpstr>ESG indicators Energy &amp; Climate</vt:lpstr>
      <vt:lpstr>ESG indicators Emissions</vt:lpstr>
      <vt:lpstr>ESG indicators Water</vt:lpstr>
      <vt:lpstr>ESG indicators biodiversity</vt:lpstr>
      <vt:lpstr>ESG indicators circularity</vt:lpstr>
      <vt:lpstr>ESG indicators CSR</vt:lpstr>
      <vt:lpstr>ESG indicators Compliance &amp; Lob</vt:lpstr>
      <vt:lpstr>ESG indicators employees</vt:lpstr>
      <vt:lpstr>Additional ESG KPIs</vt:lpstr>
      <vt:lpstr>ESG PAI Indicators</vt:lpstr>
      <vt:lpstr>Supervisory Board</vt:lpstr>
      <vt:lpstr>Remuneration Supervisory Board</vt:lpstr>
      <vt:lpstr>Remuneration Managing Board</vt:lpstr>
      <vt:lpstr>Remuneration development</vt:lpstr>
      <vt:lpstr>'5-Years-Overview'!Druckbereich</vt:lpstr>
      <vt:lpstr>'Additional ESG KPIs'!Druckbereich</vt:lpstr>
      <vt:lpstr>'Capacities, reserves, resources'!Druckbereich</vt:lpstr>
      <vt:lpstr>'ESG indicators biodiversity'!Druckbereich</vt:lpstr>
      <vt:lpstr>'ESG indicators circularity'!Druckbereich</vt:lpstr>
      <vt:lpstr>'ESG indicators Compliance &amp; Lob'!Druckbereich</vt:lpstr>
      <vt:lpstr>'ESG indicators CSR'!Druckbereich</vt:lpstr>
      <vt:lpstr>'ESG indicators Emissions'!Druckbereich</vt:lpstr>
      <vt:lpstr>'ESG indicators employees'!Druckbereich</vt:lpstr>
      <vt:lpstr>'ESG indicators Energy &amp; Climate'!Druckbereich</vt:lpstr>
      <vt:lpstr>'ESG indicators Water'!Druckbereich</vt:lpstr>
      <vt:lpstr>'Remuneration development'!Druckbereich</vt:lpstr>
      <vt:lpstr>'Remuneration Managing Board'!Druckbereich</vt:lpstr>
      <vt:lpstr>'Remuneration Supervisory Board'!Druckbereich</vt:lpstr>
      <vt:lpstr>'Revenue results business lines'!Druckbereich</vt:lpstr>
      <vt:lpstr>'Supervisory Board'!Druckbereich</vt:lpstr>
      <vt:lpstr>'ESG PAI Indicators'!Print_Area</vt:lpstr>
    </vt:vector>
  </TitlesOfParts>
  <Manager/>
  <Company>HeidelbergCement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Forster, Katharina (Heidelberg) DEU</dc:creator>
  <cp:keywords/>
  <dc:description/>
  <cp:lastModifiedBy>Sigmann, Andrea (Heidelberg) DEU</cp:lastModifiedBy>
  <cp:revision/>
  <dcterms:created xsi:type="dcterms:W3CDTF">2023-03-20T14:51:04Z</dcterms:created>
  <dcterms:modified xsi:type="dcterms:W3CDTF">2025-05-20T07:11:08Z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0x010100DD0768CD3890E64C8140B627D849C17F</vt:lpwstr>
  </property>
  <property fmtid="{D5CDD505-2E9C-101B-9397-08002B2CF9AE}" pid="3" name="_dlc_policyId">
    <vt:lpwstr/>
  </property>
  <property fmtid="{D5CDD505-2E9C-101B-9397-08002B2CF9AE}" pid="4" name="ItemRetentionFormula">
    <vt:lpwstr/>
  </property>
  <property fmtid="{D5CDD505-2E9C-101B-9397-08002B2CF9AE}" pid="5" name="MediaServiceImageTags">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{"FileActivityType":"9","FileActivityTimeStamp":"2025-03-24T09:47:40.130Z","FileActivityUsersOnPage":[{"DisplayName":"Nagel, Tanja (Heidelberg) DEU","Id":"tanja.nagel@heidelbergmaterials.com"},{"DisplayName":"Hartmann, Tobias (Heidelberg) DEU","Id":"tobias.hartmann@heidelbergmaterials.com"}],"FileActivityNavigationId":null}</vt:lpwstr>
  </property>
  <property fmtid="{D5CDD505-2E9C-101B-9397-08002B2CF9AE}" pid="9" name="TriggerFlowInfo">
    <vt:lpwstr/>
  </property>
</Properties>
</file>