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hcgroupnet.sharepoint.com/sites/GRP_CommDMS/2 Unternehmenskommunikation/2.2 Internet/Bericht_2022/"/>
    </mc:Choice>
  </mc:AlternateContent>
  <xr:revisionPtr revIDLastSave="3" documentId="8_{6B15BFCB-929D-465C-A0BF-340855CA0A00}" xr6:coauthVersionLast="47" xr6:coauthVersionMax="47" xr10:uidLastSave="{A1DF644F-A00A-4697-9491-55F907E4247D}"/>
  <bookViews>
    <workbookView xWindow="-120" yWindow="-120" windowWidth="29040" windowHeight="15840" firstSheet="1" activeTab="6" xr2:uid="{8BFB8CD8-DC02-4CCA-A656-057E569A7D1C}"/>
  </bookViews>
  <sheets>
    <sheet name="5-Years-Overview" sheetId="4" r:id="rId1"/>
    <sheet name="Revenue results business lines" sheetId="6" r:id="rId2"/>
    <sheet name="Capacities, reserves, resources" sheetId="7" r:id="rId3"/>
    <sheet name="ESG indicators (1)" sheetId="12" r:id="rId4"/>
    <sheet name="ESG indicators (2)" sheetId="13" r:id="rId5"/>
    <sheet name="ESG indicators (3)" sheetId="5" r:id="rId6"/>
    <sheet name="Supervisory Board" sheetId="8" r:id="rId7"/>
    <sheet name="Remuneration Supervisory Board" sheetId="10" r:id="rId8"/>
    <sheet name="Remuneration Managing Board" sheetId="9" r:id="rId9"/>
    <sheet name="Remuneration development" sheetId="11" r:id="rId10"/>
  </sheets>
  <definedNames>
    <definedName name="_xlnm.Print_Area" localSheetId="0">'5-Years-Overview'!$A$1:$M$38</definedName>
    <definedName name="_xlnm.Print_Area" localSheetId="2">'Capacities, reserves, resources'!$A$1:$Q$53</definedName>
    <definedName name="_xlnm.Print_Area" localSheetId="3">'ESG indicators (1)'!$A$1:$O$61</definedName>
    <definedName name="_xlnm.Print_Area" localSheetId="4">'ESG indicators (2)'!$A$1:$O$23</definedName>
    <definedName name="_xlnm.Print_Area" localSheetId="5">'ESG indicators (3)'!$A$1:$O$172</definedName>
    <definedName name="_xlnm.Print_Area" localSheetId="9">'Remuneration development'!$A$1:$U$44</definedName>
    <definedName name="_xlnm.Print_Area" localSheetId="8">'Remuneration Managing Board'!$A$1:$BE$27</definedName>
    <definedName name="_xlnm.Print_Area" localSheetId="7">'Remuneration Supervisory Board'!$A$1:$Y$24</definedName>
    <definedName name="_xlnm.Print_Area" localSheetId="1">'Revenue results business lines'!$A$1:$AA$35</definedName>
    <definedName name="_xlnm.Print_Area" localSheetId="6">'Supervisory Board'!$A$1:$Q$50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8" l="1"/>
  <c r="F8" i="8"/>
  <c r="H8" i="8"/>
  <c r="J8" i="8"/>
  <c r="L8" i="8"/>
  <c r="N8" i="8"/>
  <c r="D11" i="8"/>
  <c r="F11" i="8"/>
  <c r="H11" i="8"/>
  <c r="J11" i="8"/>
  <c r="L11" i="8"/>
  <c r="N11" i="8"/>
  <c r="P12" i="8"/>
  <c r="P13" i="8"/>
  <c r="D31" i="8"/>
  <c r="F31" i="8"/>
  <c r="H31" i="8"/>
  <c r="J31" i="8"/>
  <c r="L31" i="8"/>
  <c r="N31" i="8"/>
  <c r="D34" i="8"/>
  <c r="F34" i="8"/>
  <c r="H34" i="8"/>
  <c r="J34" i="8"/>
  <c r="L34" i="8"/>
  <c r="N34" i="8"/>
  <c r="P35" i="8"/>
  <c r="P36" i="8"/>
  <c r="P34" i="8" l="1"/>
  <c r="P11" i="8"/>
  <c r="P8" i="8"/>
  <c r="P31" i="8"/>
</calcChain>
</file>

<file path=xl/sharedStrings.xml><?xml version="1.0" encoding="utf-8"?>
<sst xmlns="http://schemas.openxmlformats.org/spreadsheetml/2006/main" count="1273" uniqueCount="487">
  <si>
    <t>Factsheet FY 2022</t>
  </si>
  <si>
    <t>Heidelberg Materials at a glance</t>
  </si>
  <si>
    <t>Figures in €m</t>
  </si>
  <si>
    <t>Sales volumes</t>
  </si>
  <si>
    <t>Cement and clinker (million tonnes)</t>
  </si>
  <si>
    <t>Aggregates (million tonnes)</t>
  </si>
  <si>
    <t>Ready-mixed concrete (million cubic metres)</t>
  </si>
  <si>
    <t>Asphalt (million tonnes)</t>
  </si>
  <si>
    <t>Income statement</t>
  </si>
  <si>
    <t>Revenue</t>
  </si>
  <si>
    <r>
      <rPr>
        <sz val="7"/>
        <rFont val="Calibri"/>
        <family val="2"/>
      </rPr>
      <t>Result from current operations before depreciation and amortisation (RCOBD</t>
    </r>
    <r>
      <rPr>
        <vertAlign val="superscript"/>
        <sz val="7"/>
        <rFont val="Calibri"/>
        <family val="2"/>
      </rPr>
      <t>1) 2)</t>
    </r>
    <r>
      <rPr>
        <sz val="7"/>
        <rFont val="Calibri"/>
        <family val="2"/>
      </rPr>
      <t>)</t>
    </r>
  </si>
  <si>
    <r>
      <rPr>
        <sz val="7"/>
        <rFont val="Calibri"/>
        <family val="2"/>
      </rPr>
      <t>Result from current operations (RCO</t>
    </r>
    <r>
      <rPr>
        <vertAlign val="superscript"/>
        <sz val="7"/>
        <rFont val="Calibri"/>
        <family val="2"/>
      </rPr>
      <t>2) 3)</t>
    </r>
    <r>
      <rPr>
        <sz val="7"/>
        <rFont val="Calibri"/>
        <family val="2"/>
      </rPr>
      <t>)</t>
    </r>
  </si>
  <si>
    <t>Additional ordinary result</t>
  </si>
  <si>
    <r>
      <rPr>
        <sz val="7"/>
        <rFont val="Calibri"/>
        <family val="2"/>
      </rPr>
      <t>Financial result</t>
    </r>
    <r>
      <rPr>
        <vertAlign val="superscript"/>
        <sz val="7"/>
        <rFont val="Calibri"/>
        <family val="2"/>
      </rPr>
      <t>2)</t>
    </r>
  </si>
  <si>
    <t>Profit/loss for the financial year</t>
  </si>
  <si>
    <t>Profit/loss attributable to HeidelbergCement AG shareholders</t>
  </si>
  <si>
    <r>
      <rPr>
        <sz val="7"/>
        <rFont val="Calibri"/>
        <family val="2"/>
      </rPr>
      <t xml:space="preserve">Earnings per share in € </t>
    </r>
    <r>
      <rPr>
        <vertAlign val="superscript"/>
        <sz val="7"/>
        <rFont val="Calibri"/>
        <family val="2"/>
      </rPr>
      <t>4)</t>
    </r>
  </si>
  <si>
    <t>Dividend per share in €</t>
  </si>
  <si>
    <r>
      <t xml:space="preserve">2.60 </t>
    </r>
    <r>
      <rPr>
        <vertAlign val="superscript"/>
        <sz val="7"/>
        <color rgb="FF00843C"/>
        <rFont val="Calibri"/>
        <family val="2"/>
      </rPr>
      <t>5)</t>
    </r>
  </si>
  <si>
    <t>Investments</t>
  </si>
  <si>
    <t>Investments in intangible assets and PP&amp;E</t>
  </si>
  <si>
    <r>
      <rPr>
        <sz val="7"/>
        <rFont val="Calibri"/>
        <family val="2"/>
      </rPr>
      <t>Investments in financial assets</t>
    </r>
    <r>
      <rPr>
        <vertAlign val="superscript"/>
        <sz val="7"/>
        <rFont val="Calibri"/>
        <family val="2"/>
      </rPr>
      <t>6)</t>
    </r>
  </si>
  <si>
    <t>Total investments</t>
  </si>
  <si>
    <t>Cash flow</t>
  </si>
  <si>
    <t>Cash flow from operating activities</t>
  </si>
  <si>
    <r>
      <rPr>
        <sz val="7"/>
        <rFont val="Calibri"/>
        <family val="2"/>
      </rPr>
      <t>Free cash flow</t>
    </r>
    <r>
      <rPr>
        <vertAlign val="superscript"/>
        <sz val="7"/>
        <rFont val="Calibri"/>
        <family val="2"/>
      </rPr>
      <t>7)</t>
    </r>
  </si>
  <si>
    <t>Balance sheet</t>
  </si>
  <si>
    <t>Equity (incl. non-controlling interests)</t>
  </si>
  <si>
    <t>Balance sheet total</t>
  </si>
  <si>
    <r>
      <rPr>
        <sz val="7"/>
        <rFont val="Calibri"/>
        <family val="2"/>
      </rPr>
      <t>Net debt</t>
    </r>
    <r>
      <rPr>
        <vertAlign val="superscript"/>
        <sz val="7"/>
        <rFont val="Calibri"/>
        <family val="2"/>
      </rPr>
      <t>7)</t>
    </r>
  </si>
  <si>
    <t>Ratios</t>
  </si>
  <si>
    <r>
      <rPr>
        <sz val="7"/>
        <rFont val="Calibri"/>
        <family val="2"/>
      </rPr>
      <t>RCOBD</t>
    </r>
    <r>
      <rPr>
        <vertAlign val="superscript"/>
        <sz val="7"/>
        <rFont val="Calibri"/>
        <family val="2"/>
      </rPr>
      <t xml:space="preserve">1) </t>
    </r>
    <r>
      <rPr>
        <sz val="7"/>
        <rFont val="Calibri"/>
        <family val="2"/>
      </rPr>
      <t>margin in %</t>
    </r>
  </si>
  <si>
    <r>
      <rPr>
        <sz val="7"/>
        <rFont val="Calibri"/>
        <family val="2"/>
      </rPr>
      <t>Return on invested capital (ROIC)</t>
    </r>
    <r>
      <rPr>
        <vertAlign val="superscript"/>
        <sz val="7"/>
        <rFont val="Calibri"/>
        <family val="2"/>
      </rPr>
      <t xml:space="preserve">7)  </t>
    </r>
    <r>
      <rPr>
        <sz val="7"/>
        <rFont val="Calibri"/>
        <family val="2"/>
      </rPr>
      <t>in %</t>
    </r>
  </si>
  <si>
    <t>Leverage ratio</t>
  </si>
  <si>
    <t>2,68x</t>
  </si>
  <si>
    <t>2,35x</t>
  </si>
  <si>
    <t>1,86x</t>
  </si>
  <si>
    <t>1,29x</t>
  </si>
  <si>
    <t>1,48x</t>
  </si>
  <si>
    <t>1)     RCOBD = Result from current operations before depreciation and amortisation.
2)    2018 amount adjusted due to first-time application of IFRS 16 Leases.
3)    RCO = Result from current operations.
4)    Attributable to HeidelbergCement AG shareholders.
5)    The Managing Board and Supervisory Board will propose to the Annual General Meeting on 11 May 2023 the distribution of a cash dividend of €2.60.
6)    2019 value was restated.
7 )    Adjustment of definition as of 2019.
8)    2018 value was restated due to adjusted net debt definition.</t>
  </si>
  <si>
    <t>Revenue and results by business lines</t>
  </si>
  <si>
    <t>Cement</t>
  </si>
  <si>
    <t>Aggregates</t>
  </si>
  <si>
    <t>Ready-mixed
concrete-asphalt</t>
  </si>
  <si>
    <t>Service-joint
ventures-other</t>
  </si>
  <si>
    <r>
      <t>Reconciliation</t>
    </r>
    <r>
      <rPr>
        <vertAlign val="superscript"/>
        <sz val="7"/>
        <color rgb="FF000000"/>
        <rFont val="Calibri"/>
        <family val="2"/>
      </rPr>
      <t>2)</t>
    </r>
  </si>
  <si>
    <t>Total Group</t>
  </si>
  <si>
    <t>€m</t>
  </si>
  <si>
    <t>External revenue</t>
  </si>
  <si>
    <t>Inter-business lines revenue</t>
  </si>
  <si>
    <t>of which Western and Southern Europe</t>
  </si>
  <si>
    <t>of which Northern and Eastern Europe-Central Asia</t>
  </si>
  <si>
    <t>of which North America</t>
  </si>
  <si>
    <t>of which Asia Pacific</t>
  </si>
  <si>
    <t>of which Africa-Eastern Mediterranean Basin</t>
  </si>
  <si>
    <t>of which Group Services</t>
  </si>
  <si>
    <r>
      <rPr>
        <sz val="7"/>
        <rFont val="Calibri"/>
        <family val="2"/>
      </rPr>
      <t xml:space="preserve">of which corporate, reconciliation and other </t>
    </r>
    <r>
      <rPr>
        <vertAlign val="superscript"/>
        <sz val="7"/>
        <rFont val="Calibri"/>
        <family val="2"/>
      </rPr>
      <t>1)</t>
    </r>
  </si>
  <si>
    <t>Result from current operations before depreciation and amortisation (RCOBD)</t>
  </si>
  <si>
    <r>
      <rPr>
        <sz val="7"/>
        <rFont val="Calibri"/>
        <family val="2"/>
      </rPr>
      <t>of which corporate, reconciliation and other</t>
    </r>
    <r>
      <rPr>
        <vertAlign val="superscript"/>
        <sz val="7"/>
        <rFont val="Calibri"/>
        <family val="2"/>
      </rPr>
      <t>1)</t>
    </r>
  </si>
  <si>
    <t>Result from current operations</t>
  </si>
  <si>
    <t>1) Reconciliation includes:
a. intra-Group revenues = eliminations of intra-Group relationships between the areas
b. corporate functions (column "Reconciliation") &amp; other (column "Service-joint ventures-other")
2) Reconciliation includes:
a. intra-Group revenues = eliminations of intra-Group relationships between the segments
b. corporate functions</t>
  </si>
  <si>
    <r>
      <t>Cement capacities</t>
    </r>
    <r>
      <rPr>
        <b/>
        <vertAlign val="superscript"/>
        <sz val="8.5"/>
        <rFont val="Calibri"/>
        <family val="2"/>
      </rPr>
      <t>1)</t>
    </r>
  </si>
  <si>
    <r>
      <t>Cement capacities of joint ventures</t>
    </r>
    <r>
      <rPr>
        <b/>
        <vertAlign val="superscript"/>
        <sz val="8.5"/>
        <rFont val="Calibri"/>
        <family val="2"/>
      </rPr>
      <t>2)</t>
    </r>
  </si>
  <si>
    <r>
      <t>Aggregates reserves and resources</t>
    </r>
    <r>
      <rPr>
        <b/>
        <vertAlign val="superscript"/>
        <sz val="8.5"/>
        <rFont val="Calibri"/>
        <family val="2"/>
      </rPr>
      <t>3)</t>
    </r>
  </si>
  <si>
    <t xml:space="preserve">Million tonnes </t>
  </si>
  <si>
    <t>Billion tonnes</t>
  </si>
  <si>
    <t>Reserves</t>
  </si>
  <si>
    <t>Resources</t>
  </si>
  <si>
    <t>Total</t>
  </si>
  <si>
    <t>Western and Southern Europe</t>
  </si>
  <si>
    <t>Australia</t>
  </si>
  <si>
    <t>Belgium</t>
  </si>
  <si>
    <t>Bosnia-Herzegovina</t>
  </si>
  <si>
    <t>Germany</t>
  </si>
  <si>
    <t>China</t>
  </si>
  <si>
    <t>Northern and Eastern Europe-Central Asia</t>
  </si>
  <si>
    <t>France</t>
  </si>
  <si>
    <t>Georgia</t>
  </si>
  <si>
    <t>North America</t>
  </si>
  <si>
    <t>United Kingdom</t>
  </si>
  <si>
    <t>South Africa</t>
  </si>
  <si>
    <t>Asia-Pacific</t>
  </si>
  <si>
    <t>Italy</t>
  </si>
  <si>
    <t>Turkey</t>
  </si>
  <si>
    <t>Africa-Eastern Mediterranean Basin</t>
  </si>
  <si>
    <t>Netherlands</t>
  </si>
  <si>
    <t>Hungary</t>
  </si>
  <si>
    <t>Heidelberg Materials total</t>
  </si>
  <si>
    <t>Spain</t>
  </si>
  <si>
    <t>USA (Texas)</t>
  </si>
  <si>
    <t>3)  Defined in the PERC Reporting Standard for mineral reserves and resources, see page 141 in the Risk and opportunity report.</t>
  </si>
  <si>
    <t>Total joint ventures</t>
  </si>
  <si>
    <t>Northern and Eastern ­Europe-Central Asia</t>
  </si>
  <si>
    <t>Bulgaria</t>
  </si>
  <si>
    <t>Heidelberg Materials incl. joint ventures</t>
  </si>
  <si>
    <t>Estonia</t>
  </si>
  <si>
    <t>2) Cement capacities according to our ownership.</t>
  </si>
  <si>
    <t>Greece</t>
  </si>
  <si>
    <t>Kazakhstan</t>
  </si>
  <si>
    <t>Norway</t>
  </si>
  <si>
    <t>Poland</t>
  </si>
  <si>
    <t>Romania</t>
  </si>
  <si>
    <t>Russia</t>
  </si>
  <si>
    <t>Sweden</t>
  </si>
  <si>
    <t>Czechia</t>
  </si>
  <si>
    <t>Canada</t>
  </si>
  <si>
    <t>USA</t>
  </si>
  <si>
    <t>Bangladesh</t>
  </si>
  <si>
    <t>Brunei</t>
  </si>
  <si>
    <t>India</t>
  </si>
  <si>
    <t>Indonesia</t>
  </si>
  <si>
    <t>Thailand</t>
  </si>
  <si>
    <t>Egypt</t>
  </si>
  <si>
    <t>Benin</t>
  </si>
  <si>
    <t>Burkina Faso</t>
  </si>
  <si>
    <t>DR Congo</t>
  </si>
  <si>
    <t>Ghana</t>
  </si>
  <si>
    <t>Liberia</t>
  </si>
  <si>
    <t>Morocco</t>
  </si>
  <si>
    <t>Mozambique</t>
  </si>
  <si>
    <t>Tanzania</t>
  </si>
  <si>
    <t>Togo</t>
  </si>
  <si>
    <t>Total Heidelberg Materials</t>
  </si>
  <si>
    <t>1)	 Operational capacities based on 80% calendar time utilisation.</t>
  </si>
  <si>
    <t>ESG indicators</t>
  </si>
  <si>
    <r>
      <rPr>
        <sz val="7"/>
        <color rgb="FF00843D"/>
        <rFont val="Calibri"/>
        <family val="2"/>
      </rPr>
      <t>●</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r>
      <rPr>
        <sz val="7"/>
        <color rgb="FF9D9D9D"/>
        <rFont val="Calibri"/>
        <family val="2"/>
      </rPr>
      <t>●</t>
    </r>
    <r>
      <rPr>
        <sz val="7"/>
        <color rgb="FF000000"/>
        <rFont val="Calibri"/>
        <family val="2"/>
      </rPr>
      <t xml:space="preserve"> Preparation according to GCCA</t>
    </r>
  </si>
  <si>
    <t>Unit</t>
  </si>
  <si>
    <r>
      <rPr>
        <b/>
        <sz val="7"/>
        <color rgb="FF00843D"/>
        <rFont val="Calibri"/>
        <family val="2"/>
      </rPr>
      <t>Assurance
2022</t>
    </r>
  </si>
  <si>
    <r>
      <t>CO</t>
    </r>
    <r>
      <rPr>
        <b/>
        <vertAlign val="subscript"/>
        <sz val="7"/>
        <color rgb="FF00843D"/>
        <rFont val="Calibri"/>
        <family val="2"/>
      </rPr>
      <t>2</t>
    </r>
    <r>
      <rPr>
        <b/>
        <sz val="7"/>
        <color rgb="FF00843D"/>
        <rFont val="Calibri"/>
        <family val="2"/>
      </rPr>
      <t> emissions</t>
    </r>
  </si>
  <si>
    <t>Cement business line</t>
  </si>
  <si>
    <r>
      <t>– Absolute gross CO</t>
    </r>
    <r>
      <rPr>
        <vertAlign val="subscript"/>
        <sz val="7"/>
        <rFont val="Calibri"/>
        <family val="2"/>
      </rPr>
      <t>2</t>
    </r>
    <r>
      <rPr>
        <sz val="7"/>
        <rFont val="Calibri"/>
        <family val="2"/>
      </rPr>
      <t xml:space="preserve"> emissions (Scope 1)</t>
    </r>
  </si>
  <si>
    <t>million t</t>
  </si>
  <si>
    <r>
      <rPr>
        <sz val="7"/>
        <color rgb="FF00843D"/>
        <rFont val="Calibri"/>
        <family val="2"/>
      </rPr>
      <t xml:space="preserve">○ </t>
    </r>
    <r>
      <rPr>
        <sz val="7"/>
        <color rgb="FF9D9D9D"/>
        <rFont val="Calibri"/>
        <family val="2"/>
      </rPr>
      <t>●</t>
    </r>
  </si>
  <si>
    <r>
      <t>– Absolute net CO</t>
    </r>
    <r>
      <rPr>
        <vertAlign val="subscript"/>
        <sz val="7"/>
        <rFont val="Calibri"/>
        <family val="2"/>
      </rPr>
      <t>2</t>
    </r>
    <r>
      <rPr>
        <sz val="7"/>
        <rFont val="Calibri"/>
        <family val="2"/>
      </rPr>
      <t xml:space="preserve"> emissions (Scope 1)</t>
    </r>
  </si>
  <si>
    <r>
      <t>– Specific gross CO</t>
    </r>
    <r>
      <rPr>
        <vertAlign val="subscript"/>
        <sz val="7"/>
        <rFont val="Calibri"/>
        <family val="2"/>
      </rPr>
      <t>2</t>
    </r>
    <r>
      <rPr>
        <sz val="7"/>
        <rFont val="Calibri"/>
        <family val="2"/>
      </rPr>
      <t xml:space="preserve"> emissions per tonne of cementitious material (Scope 1)</t>
    </r>
  </si>
  <si>
    <r>
      <t>kg CO</t>
    </r>
    <r>
      <rPr>
        <vertAlign val="subscript"/>
        <sz val="7"/>
        <rFont val="Calibri"/>
        <family val="2"/>
      </rPr>
      <t>2</t>
    </r>
    <r>
      <rPr>
        <sz val="7"/>
        <rFont val="Calibri"/>
        <family val="2"/>
      </rPr>
      <t>/t</t>
    </r>
  </si>
  <si>
    <r>
      <t>– Specific net CO</t>
    </r>
    <r>
      <rPr>
        <vertAlign val="subscript"/>
        <sz val="7"/>
        <rFont val="Calibri"/>
        <family val="2"/>
      </rPr>
      <t>2</t>
    </r>
    <r>
      <rPr>
        <sz val="7"/>
        <rFont val="Calibri"/>
        <family val="2"/>
      </rPr>
      <t xml:space="preserve"> emissions per tonne of cementitious material (Scope 1)</t>
    </r>
  </si>
  <si>
    <r>
      <rPr>
        <sz val="7"/>
        <color rgb="FF00843D"/>
        <rFont val="Calibri"/>
        <family val="2"/>
      </rPr>
      <t xml:space="preserve">● </t>
    </r>
    <r>
      <rPr>
        <sz val="7"/>
        <color rgb="FF9D9D9D"/>
        <rFont val="Calibri"/>
        <family val="2"/>
      </rPr>
      <t>●</t>
    </r>
  </si>
  <si>
    <r>
      <t>– Absolute CO</t>
    </r>
    <r>
      <rPr>
        <vertAlign val="subscript"/>
        <sz val="7"/>
        <rFont val="Calibri"/>
        <family val="2"/>
      </rPr>
      <t>2</t>
    </r>
    <r>
      <rPr>
        <sz val="7"/>
        <rFont val="Calibri"/>
        <family val="2"/>
      </rPr>
      <t xml:space="preserve"> emissions from external electrical power and thermal energy production (Scope 2)</t>
    </r>
  </si>
  <si>
    <r>
      <rPr>
        <sz val="7"/>
        <rFont val="Calibri"/>
        <family val="2"/>
      </rPr>
      <t>– Specific CO</t>
    </r>
    <r>
      <rPr>
        <vertAlign val="subscript"/>
        <sz val="7"/>
        <rFont val="Calibri"/>
        <family val="2"/>
      </rPr>
      <t>2</t>
    </r>
    <r>
      <rPr>
        <sz val="7"/>
        <rFont val="Calibri"/>
        <family val="2"/>
      </rPr>
      <t xml:space="preserve"> emissions from external electrical power and thermal energy production per tonne of cementitious material (Scope 2)</t>
    </r>
  </si>
  <si>
    <t>Aggregates business line</t>
  </si>
  <si>
    <r>
      <t>– Absolute CO</t>
    </r>
    <r>
      <rPr>
        <vertAlign val="subscript"/>
        <sz val="7"/>
        <rFont val="Calibri"/>
        <family val="2"/>
      </rPr>
      <t>2</t>
    </r>
    <r>
      <rPr>
        <sz val="7"/>
        <rFont val="Calibri"/>
        <family val="2"/>
      </rPr>
      <t xml:space="preserve"> emissions from fuels (Scope 1)</t>
    </r>
  </si>
  <si>
    <t>–</t>
  </si>
  <si>
    <t>○</t>
  </si>
  <si>
    <r>
      <t>– Specific CO</t>
    </r>
    <r>
      <rPr>
        <vertAlign val="subscript"/>
        <sz val="7"/>
        <rFont val="Calibri"/>
        <family val="2"/>
      </rPr>
      <t>2</t>
    </r>
    <r>
      <rPr>
        <sz val="7"/>
        <rFont val="Calibri"/>
        <family val="2"/>
      </rPr>
      <t xml:space="preserve"> emissions from fuels (Scope 1)</t>
    </r>
  </si>
  <si>
    <r>
      <t>– Specific CO</t>
    </r>
    <r>
      <rPr>
        <vertAlign val="subscript"/>
        <sz val="7"/>
        <rFont val="Calibri"/>
        <family val="2"/>
      </rPr>
      <t>2</t>
    </r>
    <r>
      <rPr>
        <sz val="7"/>
        <rFont val="Calibri"/>
        <family val="2"/>
      </rPr>
      <t xml:space="preserve"> emissions from external electrical power and thermal energy production (Scope 2)</t>
    </r>
  </si>
  <si>
    <r>
      <rPr>
        <sz val="7"/>
        <color rgb="FF00843D"/>
        <rFont val="Calibri"/>
        <family val="2"/>
      </rPr>
      <t>○</t>
    </r>
  </si>
  <si>
    <t>All business lines</t>
  </si>
  <si>
    <r>
      <rPr>
        <sz val="7"/>
        <rFont val="Calibri"/>
        <family val="2"/>
      </rPr>
      <t>– CO</t>
    </r>
    <r>
      <rPr>
        <vertAlign val="subscript"/>
        <sz val="7"/>
        <rFont val="Calibri"/>
        <family val="2"/>
      </rPr>
      <t>2</t>
    </r>
    <r>
      <rPr>
        <sz val="7"/>
        <rFont val="Calibri"/>
        <family val="2"/>
      </rPr>
      <t xml:space="preserve"> emissions from purchased materials (Scope 3)</t>
    </r>
    <r>
      <rPr>
        <vertAlign val="superscript"/>
        <sz val="7"/>
        <rFont val="Calibri"/>
        <family val="2"/>
      </rPr>
      <t>1)</t>
    </r>
  </si>
  <si>
    <r>
      <t>– CO</t>
    </r>
    <r>
      <rPr>
        <vertAlign val="subscript"/>
        <sz val="7"/>
        <rFont val="Calibri"/>
        <family val="2"/>
      </rPr>
      <t>2</t>
    </r>
    <r>
      <rPr>
        <sz val="7"/>
        <rFont val="Calibri"/>
        <family val="2"/>
      </rPr>
      <t xml:space="preserve"> emissions from purchased fuels (Scope 3)</t>
    </r>
    <r>
      <rPr>
        <vertAlign val="superscript"/>
        <sz val="7"/>
        <rFont val="Calibri"/>
        <family val="2"/>
      </rPr>
      <t>2)</t>
    </r>
  </si>
  <si>
    <r>
      <rPr>
        <sz val="7"/>
        <rFont val="Calibri"/>
        <family val="2"/>
      </rPr>
      <t>– CO</t>
    </r>
    <r>
      <rPr>
        <vertAlign val="subscript"/>
        <sz val="7"/>
        <rFont val="Calibri"/>
        <family val="2"/>
      </rPr>
      <t>2</t>
    </r>
    <r>
      <rPr>
        <sz val="7"/>
        <rFont val="Calibri"/>
        <family val="2"/>
      </rPr>
      <t xml:space="preserve"> emissions from upstream and downstream transportation and distribution (Scope 3)</t>
    </r>
    <r>
      <rPr>
        <vertAlign val="superscript"/>
        <sz val="7"/>
        <rFont val="Calibri"/>
        <family val="2"/>
      </rPr>
      <t>3)</t>
    </r>
  </si>
  <si>
    <t xml:space="preserve">Energy/raw materials </t>
  </si>
  <si>
    <t>Absolute energy consumption</t>
  </si>
  <si>
    <t>– Cement</t>
  </si>
  <si>
    <t>TJ</t>
  </si>
  <si>
    <t>thereof clinker production</t>
  </si>
  <si>
    <t>– Aggregates</t>
  </si>
  <si>
    <t>n.a.</t>
  </si>
  <si>
    <t>Specific energy consumption</t>
  </si>
  <si>
    <t>MJ/t</t>
  </si>
  <si>
    <t>Fuel mix for clinker production</t>
  </si>
  <si>
    <t>– Hard coal</t>
  </si>
  <si>
    <t>%</t>
  </si>
  <si>
    <t>– Lignite</t>
  </si>
  <si>
    <t>– Petroleum coke</t>
  </si>
  <si>
    <t>– Natural gas</t>
  </si>
  <si>
    <t>– Light fuel oil</t>
  </si>
  <si>
    <t>– Heavy fuel oil</t>
  </si>
  <si>
    <t>– Other fossil fuels</t>
  </si>
  <si>
    <t>– Alternative fossil fuels</t>
  </si>
  <si>
    <t>– Biomass</t>
  </si>
  <si>
    <t>– Proportion of biomass in mix of alternative fuels</t>
  </si>
  <si>
    <t>Alternative fuel mix for clinker production</t>
  </si>
  <si>
    <t>– RDF</t>
  </si>
  <si>
    <t>– Waste oil</t>
  </si>
  <si>
    <t>– Used tyres</t>
  </si>
  <si>
    <t>– Solvents</t>
  </si>
  <si>
    <t>– Dried sewage sludge</t>
  </si>
  <si>
    <t>– Meat and bone meal</t>
  </si>
  <si>
    <t>– Agricultural waste and waste wood</t>
  </si>
  <si>
    <t>– Other biomass</t>
  </si>
  <si>
    <t>– Other alternative fuels</t>
  </si>
  <si>
    <t>Alternative fuel rate (incl. biomass)</t>
  </si>
  <si>
    <t>Clinker ratio (cementitious material)</t>
  </si>
  <si>
    <t>Proportion of alternative raw materials</t>
  </si>
  <si>
    <t>– Clinker</t>
  </si>
  <si>
    <r>
      <rPr>
        <sz val="7"/>
        <rFont val="Calibri"/>
        <family val="2"/>
      </rPr>
      <t>– Cement</t>
    </r>
    <r>
      <rPr>
        <vertAlign val="superscript"/>
        <sz val="7"/>
        <rFont val="Calibri"/>
        <family val="2"/>
      </rPr>
      <t>4)</t>
    </r>
  </si>
  <si>
    <t>1)     The calculation methodology was adjusted in 2022 and relates only to the cement and ready-mixed concrete business lines. For the cement business, externally purchased mineral components, cement, and clinker are considered, for ready-mixed concrete the emissions contained in the purchased cement.
The additives in ready-mixed concrete previously recorded are excluded.
2)    Relates to the cement and aggregates business lines
3)    Reporting according to GCCA guidelines and not in line with categories of the GHG-Protocol. Therefore both controlled and uncontrolled transport are included.
4)    2020 and 2021 values adjusted due to a change in methodology</t>
  </si>
  <si>
    <r>
      <rPr>
        <b/>
        <sz val="7"/>
        <color rgb="FF00843D"/>
        <rFont val="Calibri"/>
        <family val="2"/>
      </rPr>
      <t>Emissions</t>
    </r>
  </si>
  <si>
    <r>
      <t>Absolute NO</t>
    </r>
    <r>
      <rPr>
        <vertAlign val="subscript"/>
        <sz val="7"/>
        <rFont val="Calibri"/>
        <family val="2"/>
      </rPr>
      <t>X</t>
    </r>
    <r>
      <rPr>
        <sz val="7"/>
        <rFont val="Calibri"/>
        <family val="2"/>
      </rPr>
      <t xml:space="preserve"> emissions</t>
    </r>
  </si>
  <si>
    <t>t</t>
  </si>
  <si>
    <r>
      <rPr>
        <sz val="7"/>
        <rFont val="Calibri"/>
        <family val="2"/>
      </rPr>
      <t>Specific NO</t>
    </r>
    <r>
      <rPr>
        <vertAlign val="subscript"/>
        <sz val="7"/>
        <rFont val="Calibri"/>
        <family val="2"/>
      </rPr>
      <t xml:space="preserve">X  </t>
    </r>
    <r>
      <rPr>
        <sz val="7"/>
        <rFont val="Calibri"/>
        <family val="2"/>
      </rPr>
      <t>emissions</t>
    </r>
  </si>
  <si>
    <t>g/t clinker</t>
  </si>
  <si>
    <r>
      <rPr>
        <sz val="7"/>
        <rFont val="Calibri"/>
        <family val="2"/>
      </rPr>
      <t>Absolute SO</t>
    </r>
    <r>
      <rPr>
        <vertAlign val="subscript"/>
        <sz val="7"/>
        <rFont val="Calibri"/>
        <family val="2"/>
      </rPr>
      <t xml:space="preserve">X  </t>
    </r>
    <r>
      <rPr>
        <sz val="7"/>
        <rFont val="Calibri"/>
        <family val="2"/>
      </rPr>
      <t>emissions</t>
    </r>
  </si>
  <si>
    <r>
      <rPr>
        <sz val="7"/>
        <rFont val="Calibri"/>
        <family val="2"/>
      </rPr>
      <t>Specific SO</t>
    </r>
    <r>
      <rPr>
        <vertAlign val="subscript"/>
        <sz val="7"/>
        <rFont val="Calibri"/>
        <family val="2"/>
      </rPr>
      <t xml:space="preserve">X  </t>
    </r>
    <r>
      <rPr>
        <sz val="7"/>
        <rFont val="Calibri"/>
        <family val="2"/>
      </rPr>
      <t>emissions</t>
    </r>
  </si>
  <si>
    <t>Absolute dust emissions</t>
  </si>
  <si>
    <t>Specific dust emissions</t>
  </si>
  <si>
    <t>Proportion of clinker produced in kilns with continuous or discontinuous measurement of all emissions</t>
  </si>
  <si>
    <r>
      <rPr>
        <sz val="7"/>
        <rFont val="Calibri"/>
        <family val="2"/>
      </rPr>
      <t>Proportion of clinker produced in kilns with continuous measurement of dust, NO</t>
    </r>
    <r>
      <rPr>
        <vertAlign val="subscript"/>
        <sz val="7"/>
        <rFont val="Calibri"/>
        <family val="2"/>
      </rPr>
      <t>X</t>
    </r>
    <r>
      <rPr>
        <sz val="7"/>
        <rFont val="Calibri"/>
        <family val="2"/>
      </rPr>
      <t>, and SO</t>
    </r>
    <r>
      <rPr>
        <vertAlign val="subscript"/>
        <sz val="7"/>
        <rFont val="Calibri"/>
        <family val="2"/>
      </rPr>
      <t xml:space="preserve">X </t>
    </r>
    <r>
      <rPr>
        <sz val="7"/>
        <rFont val="Calibri"/>
        <family val="2"/>
      </rPr>
      <t>emissions</t>
    </r>
  </si>
  <si>
    <t>Mercury</t>
  </si>
  <si>
    <t>– Specific emissions</t>
  </si>
  <si>
    <t>– Number of kilns reported</t>
  </si>
  <si>
    <t>number</t>
  </si>
  <si>
    <t>Dioxins and furans</t>
  </si>
  <si>
    <t>µg TEQ/t clinker</t>
  </si>
  <si>
    <r>
      <rPr>
        <b/>
        <sz val="7"/>
        <color rgb="FF00843D"/>
        <rFont val="Calibri"/>
        <family val="2"/>
      </rPr>
      <t>Biodiversity</t>
    </r>
    <r>
      <rPr>
        <b/>
        <vertAlign val="superscript"/>
        <sz val="7"/>
        <color rgb="FF00843D"/>
        <rFont val="Calibri"/>
        <family val="2"/>
      </rPr>
      <t>5)</t>
    </r>
  </si>
  <si>
    <r>
      <rPr>
        <sz val="7"/>
        <rFont val="Calibri"/>
        <family val="2"/>
      </rPr>
      <t>Proportion of quarries located near an area of high biodiversity value with biodiversity management plan</t>
    </r>
    <r>
      <rPr>
        <vertAlign val="superscript"/>
        <sz val="7"/>
        <rFont val="Calibri"/>
        <family val="2"/>
      </rPr>
      <t>6)</t>
    </r>
  </si>
  <si>
    <t>Proportion of quarries with an after-use plan</t>
  </si>
  <si>
    <r>
      <rPr>
        <b/>
        <sz val="7"/>
        <color rgb="FF00843D"/>
        <rFont val="Calibri"/>
        <family val="2"/>
      </rPr>
      <t>Sustainable products and solutions</t>
    </r>
  </si>
  <si>
    <r>
      <rPr>
        <sz val="7"/>
        <rFont val="Calibri"/>
        <family val="2"/>
      </rPr>
      <t>Share of sustainable revenue in total revenue</t>
    </r>
    <r>
      <rPr>
        <vertAlign val="superscript"/>
        <sz val="7"/>
        <rFont val="Calibri"/>
        <family val="2"/>
      </rPr>
      <t>7) 8) 9) 10)</t>
    </r>
  </si>
  <si>
    <t>Number of memberships in Green Building Councils and Sustainable Infrastructure Councils</t>
  </si>
  <si>
    <t>Cement type portfolio</t>
  </si>
  <si>
    <t>– Ordinary Portland cement</t>
  </si>
  <si>
    <t>– Limestone cement</t>
  </si>
  <si>
    <t>– Pozzolana/fly ash cement</t>
  </si>
  <si>
    <t>– Slag cement</t>
  </si>
  <si>
    <t>– Multi-component cement</t>
  </si>
  <si>
    <t>– Oilwell/white cement</t>
  </si>
  <si>
    <t>– Masonry cement/special binder</t>
  </si>
  <si>
    <t>– Ground granulated blast furnace slag</t>
  </si>
  <si>
    <r>
      <rPr>
        <b/>
        <sz val="7"/>
        <color rgb="FF00843D"/>
        <rFont val="Calibri"/>
        <family val="2"/>
      </rPr>
      <t>Circularity</t>
    </r>
  </si>
  <si>
    <r>
      <rPr>
        <sz val="7"/>
        <rFont val="Calibri"/>
        <family val="2"/>
      </rPr>
      <t>Production volume of recycled aggregates (100% recycled content)</t>
    </r>
    <r>
      <rPr>
        <vertAlign val="superscript"/>
        <sz val="7"/>
        <rFont val="Calibri"/>
        <family val="2"/>
      </rPr>
      <t>11)</t>
    </r>
  </si>
  <si>
    <r>
      <rPr>
        <sz val="7"/>
        <rFont val="Calibri"/>
        <family val="2"/>
      </rPr>
      <t>Share of recycled aggregates in total aggregates production</t>
    </r>
    <r>
      <rPr>
        <vertAlign val="superscript"/>
        <sz val="7"/>
        <rFont val="Calibri"/>
        <family val="2"/>
      </rPr>
      <t>12)</t>
    </r>
  </si>
  <si>
    <t>Share of alternative raw materials contained in other building materials such as asphalt</t>
  </si>
  <si>
    <r>
      <rPr>
        <b/>
        <sz val="7"/>
        <color rgb="FF00843D"/>
        <rFont val="Calibri"/>
        <family val="2"/>
      </rPr>
      <t>EU Taxonomy Regulation</t>
    </r>
    <r>
      <rPr>
        <b/>
        <vertAlign val="superscript"/>
        <sz val="7"/>
        <color rgb="FF00843D"/>
        <rFont val="Calibri"/>
        <family val="2"/>
      </rPr>
      <t>13)</t>
    </r>
  </si>
  <si>
    <t>Taxonomy-eligible revenue</t>
  </si>
  <si>
    <t xml:space="preserve">   </t>
  </si>
  <si>
    <t>– thereof taxonomy-aligned revenue</t>
  </si>
  <si>
    <t>Taxonomy-eligible investments</t>
  </si>
  <si>
    <t>– thereof taxonomy-aligned investments</t>
  </si>
  <si>
    <t>Taxonomy-eligible operating expenses</t>
  </si>
  <si>
    <t>– thereof taxonomy-aligned operating expenses</t>
  </si>
  <si>
    <r>
      <rPr>
        <b/>
        <sz val="7"/>
        <color rgb="FF00843D"/>
        <rFont val="Calibri"/>
        <family val="2"/>
      </rPr>
      <t>Waste</t>
    </r>
    <r>
      <rPr>
        <b/>
        <vertAlign val="superscript"/>
        <sz val="7"/>
        <color rgb="FF00843D"/>
        <rFont val="Calibri"/>
        <family val="2"/>
      </rPr>
      <t>14)</t>
    </r>
  </si>
  <si>
    <t>Total waste generated</t>
  </si>
  <si>
    <t>kt</t>
  </si>
  <si>
    <t>– thereof non-hazardous waste</t>
  </si>
  <si>
    <t>– thereof hazardous waste</t>
  </si>
  <si>
    <t>Total waste disposed</t>
  </si>
  <si>
    <t>– Share of waste sent to reuse, recovery, or recycling</t>
  </si>
  <si>
    <t>– Share of waste directed to disposal</t>
  </si>
  <si>
    <t>Water</t>
  </si>
  <si>
    <t>Total water withdrawal</t>
  </si>
  <si>
    <t>million m³</t>
  </si>
  <si>
    <t>– thereof in areas with water scarcity</t>
  </si>
  <si>
    <t>By source:</t>
  </si>
  <si>
    <t>– Surface water</t>
  </si>
  <si>
    <t>– Groundwater</t>
  </si>
  <si>
    <t>– Seawater</t>
  </si>
  <si>
    <t>– Municipal/potable water</t>
  </si>
  <si>
    <t>– External waste water</t>
  </si>
  <si>
    <t>– Quarry water used</t>
  </si>
  <si>
    <t>– Harvested rain water used in processes</t>
  </si>
  <si>
    <t>Total water discharge</t>
  </si>
  <si>
    <t>By place of discharge:</t>
  </si>
  <si>
    <t>– Off-site water treatment facility</t>
  </si>
  <si>
    <t>– Discharge to beneficial third party/other</t>
  </si>
  <si>
    <t>Total water consumption (water withdrawal minus wastewater discharge)</t>
  </si>
  <si>
    <t>Quarry water not used</t>
  </si>
  <si>
    <t>Specific water withdrawal for clinker</t>
  </si>
  <si>
    <t>l/t</t>
  </si>
  <si>
    <t>Specific water withdrawal for cement</t>
  </si>
  <si>
    <t>Specific water discharge for clinker</t>
  </si>
  <si>
    <t>Specific water discharge for cement</t>
  </si>
  <si>
    <t>Specific water consumption for clinker</t>
  </si>
  <si>
    <t>Specific water consumption for cement</t>
  </si>
  <si>
    <r>
      <rPr>
        <b/>
        <sz val="7"/>
        <rFont val="Calibri"/>
        <family val="2"/>
      </rPr>
      <t>Aggregates business line</t>
    </r>
    <r>
      <rPr>
        <b/>
        <vertAlign val="superscript"/>
        <sz val="7"/>
        <rFont val="Calibri"/>
        <family val="2"/>
      </rPr>
      <t>15)</t>
    </r>
  </si>
  <si>
    <t>Total water consumption</t>
  </si>
  <si>
    <t>Specific water consumption for aggregates</t>
  </si>
  <si>
    <r>
      <rPr>
        <b/>
        <sz val="7"/>
        <rFont val="Calibri"/>
        <family val="2"/>
      </rPr>
      <t>Ready-mixed concrete business line</t>
    </r>
    <r>
      <rPr>
        <b/>
        <vertAlign val="superscript"/>
        <sz val="7"/>
        <rFont val="Calibri"/>
        <family val="2"/>
      </rPr>
      <t>15)</t>
    </r>
  </si>
  <si>
    <t>Specific water consumption for ready-mixed concrete</t>
  </si>
  <si>
    <t>l/m³</t>
  </si>
  <si>
    <r>
      <rPr>
        <b/>
        <sz val="7"/>
        <color rgb="FF00843D"/>
        <rFont val="Calibri"/>
        <family val="2"/>
      </rPr>
      <t>Employees, diversity, equity, and inclusion</t>
    </r>
  </si>
  <si>
    <t>Number of employees as at 31 December</t>
  </si>
  <si>
    <t>– Western and Southern Europe</t>
  </si>
  <si>
    <t>Full-time equivalent</t>
  </si>
  <si>
    <r>
      <rPr>
        <sz val="7"/>
        <color rgb="FF00843D"/>
        <rFont val="Calibri"/>
        <family val="2"/>
      </rPr>
      <t>●</t>
    </r>
  </si>
  <si>
    <t>– Northern and Eastern Europe-Central Asia</t>
  </si>
  <si>
    <t>– North America</t>
  </si>
  <si>
    <t>●</t>
  </si>
  <si>
    <t>– Asia-Pacific</t>
  </si>
  <si>
    <t>– Africa-Eastern Mediterranean Basin</t>
  </si>
  <si>
    <t>– Group Services</t>
  </si>
  <si>
    <t>– Total Group</t>
  </si>
  <si>
    <t>Employee turnover</t>
  </si>
  <si>
    <t>– Total</t>
  </si>
  <si>
    <t>Voluntary fluctuation rate</t>
  </si>
  <si>
    <t>Number of total hires</t>
  </si>
  <si>
    <t>Internal hire rate</t>
  </si>
  <si>
    <t>Proportion of part-time employees (Group)</t>
  </si>
  <si>
    <t>Proportion of part-time employees (HeidelbergCement AG)</t>
  </si>
  <si>
    <t>Age structure (Group)</t>
  </si>
  <si>
    <t>– Younger than 30</t>
  </si>
  <si>
    <t>– 30–49</t>
  </si>
  <si>
    <t>– 50 and older</t>
  </si>
  <si>
    <t>Share of female employees (Group)</t>
  </si>
  <si>
    <r>
      <rPr>
        <sz val="7"/>
        <rFont val="Calibri"/>
        <family val="2"/>
      </rPr>
      <t>Share of female employees N-1 &amp; N-2 with leadership responsibility (Group)</t>
    </r>
    <r>
      <rPr>
        <vertAlign val="superscript"/>
        <sz val="7"/>
        <rFont val="Calibri"/>
        <family val="2"/>
      </rPr>
      <t>16)</t>
    </r>
  </si>
  <si>
    <t>Share of female employees in programmes for the advancement of future executives (Group)</t>
  </si>
  <si>
    <t>Share of female employees (Germany)</t>
  </si>
  <si>
    <t>Share of female employees N-1 &amp; N-2 with leadership responsibility (Germany)</t>
  </si>
  <si>
    <t>Share of female employees N-1 with leadership responsibility (Germany)</t>
  </si>
  <si>
    <t>Share of female employees N-2 with leadership responsibility (Germany)</t>
  </si>
  <si>
    <t>Share of female employees in all management positions independent of leadership responsibility (Germany)</t>
  </si>
  <si>
    <t>Share of female employees in revenue-generating functions</t>
  </si>
  <si>
    <t>Share of local managers in senior management positions (Group)</t>
  </si>
  <si>
    <t>Proportion of disabled employees</t>
  </si>
  <si>
    <t>– Germany</t>
  </si>
  <si>
    <t>– HeidelbergCement AG</t>
  </si>
  <si>
    <r>
      <rPr>
        <sz val="7"/>
        <rFont val="Calibri"/>
        <family val="2"/>
      </rPr>
      <t>Number of employees in Germany as at 31 December</t>
    </r>
    <r>
      <rPr>
        <vertAlign val="superscript"/>
        <sz val="7"/>
        <rFont val="Calibri"/>
        <family val="2"/>
      </rPr>
      <t>17)</t>
    </r>
  </si>
  <si>
    <t>persons</t>
  </si>
  <si>
    <t>Employees in programmes for the advancement of future executives</t>
  </si>
  <si>
    <t>Training hours per employee</t>
  </si>
  <si>
    <t>hours</t>
  </si>
  <si>
    <t>Structure of training hours</t>
  </si>
  <si>
    <t>– Management training</t>
  </si>
  <si>
    <t>– Soft skills training</t>
  </si>
  <si>
    <t>– Specialist training</t>
  </si>
  <si>
    <t>– Occupational safety training</t>
  </si>
  <si>
    <t>– Language courses</t>
  </si>
  <si>
    <t>– Other</t>
  </si>
  <si>
    <t>Percentage of trainees in Germany</t>
  </si>
  <si>
    <t>Percentage of trainees retained as permanent employees in Germany</t>
  </si>
  <si>
    <r>
      <rPr>
        <b/>
        <sz val="7"/>
        <color rgb="FF00843D"/>
        <rFont val="Calibri"/>
        <family val="2"/>
      </rPr>
      <t>Occupational health and safety</t>
    </r>
  </si>
  <si>
    <r>
      <rPr>
        <sz val="7"/>
        <rFont val="Calibri"/>
        <family val="2"/>
      </rPr>
      <t>Lost time injury frequency rate (LTIFR)</t>
    </r>
    <r>
      <rPr>
        <vertAlign val="superscript"/>
        <sz val="7"/>
        <rFont val="Calibri"/>
        <family val="2"/>
      </rPr>
      <t>18)</t>
    </r>
  </si>
  <si>
    <t>Lost time injury frequency rate (LTIFR), cement business line</t>
  </si>
  <si>
    <t>Lost time injury frequency rate (LTIFR) for contractors</t>
  </si>
  <si>
    <r>
      <rPr>
        <sz val="7"/>
        <rFont val="Calibri"/>
        <family val="2"/>
      </rPr>
      <t>Lost time injury severity rate</t>
    </r>
    <r>
      <rPr>
        <vertAlign val="superscript"/>
        <sz val="7"/>
        <rFont val="Calibri"/>
        <family val="2"/>
      </rPr>
      <t>19)</t>
    </r>
  </si>
  <si>
    <t>Lost time injury severity rate, cement business line</t>
  </si>
  <si>
    <r>
      <rPr>
        <sz val="7"/>
        <rFont val="Calibri"/>
        <family val="2"/>
      </rPr>
      <t>Fatality rate</t>
    </r>
    <r>
      <rPr>
        <vertAlign val="superscript"/>
        <sz val="7"/>
        <rFont val="Calibri"/>
        <family val="2"/>
      </rPr>
      <t>20)</t>
    </r>
  </si>
  <si>
    <t>Fatality rate, cement business line</t>
  </si>
  <si>
    <t>Number of fatalities</t>
  </si>
  <si>
    <t>– Group employees</t>
  </si>
  <si>
    <t>– Employees of other companies</t>
  </si>
  <si>
    <t>Lost time injury frequency rate (LTIFR) by region</t>
  </si>
  <si>
    <r>
      <rPr>
        <sz val="7"/>
        <rFont val="Calibri"/>
        <family val="2"/>
      </rPr>
      <t>Occupational illness rate</t>
    </r>
    <r>
      <rPr>
        <vertAlign val="superscript"/>
        <sz val="7"/>
        <rFont val="Calibri"/>
        <family val="2"/>
      </rPr>
      <t>21)</t>
    </r>
  </si>
  <si>
    <r>
      <rPr>
        <sz val="7"/>
        <rFont val="Calibri"/>
        <family val="2"/>
      </rPr>
      <t>Illness rate</t>
    </r>
    <r>
      <rPr>
        <vertAlign val="superscript"/>
        <sz val="7"/>
        <rFont val="Calibri"/>
        <family val="2"/>
      </rPr>
      <t>22)</t>
    </r>
  </si>
  <si>
    <t>Proportion of employees represented by H&amp;S committees</t>
  </si>
  <si>
    <t>Proportion of employees represented by H&amp;S committees with trade union representation</t>
  </si>
  <si>
    <r>
      <rPr>
        <b/>
        <sz val="7"/>
        <color rgb="FF00843D"/>
        <rFont val="Calibri"/>
        <family val="2"/>
      </rPr>
      <t>Management systems</t>
    </r>
  </si>
  <si>
    <t>Share of integrated cement plants with an environmental management system (ISO 14001 or similar)</t>
  </si>
  <si>
    <t>Share of active aggregates production facilities with an environmental management system (ISO 14001 or similar)</t>
  </si>
  <si>
    <t>Share of integrated cement plants with an energy management system (ISO 50001 or similar)</t>
  </si>
  <si>
    <t>Share of operational sites with a occupational health and safety management system (ISO 45001 or similar)</t>
  </si>
  <si>
    <r>
      <rPr>
        <b/>
        <sz val="7"/>
        <color rgb="FF00843D"/>
        <rFont val="Calibri"/>
        <family val="2"/>
      </rPr>
      <t>Compliance</t>
    </r>
  </si>
  <si>
    <t>Number of reported incidents</t>
  </si>
  <si>
    <r>
      <rPr>
        <sz val="7"/>
        <rFont val="Calibri"/>
        <family val="2"/>
      </rPr>
      <t>– thereof on the topic of employee relations</t>
    </r>
    <r>
      <rPr>
        <vertAlign val="superscript"/>
        <sz val="7"/>
        <rFont val="Calibri"/>
        <family val="2"/>
      </rPr>
      <t>23)</t>
    </r>
  </si>
  <si>
    <r>
      <rPr>
        <sz val="7"/>
        <rFont val="Calibri"/>
        <family val="2"/>
      </rPr>
      <t>– thereof on the topic of health and safety</t>
    </r>
    <r>
      <rPr>
        <vertAlign val="superscript"/>
        <sz val="7"/>
        <rFont val="Calibri"/>
        <family val="2"/>
      </rPr>
      <t>23)</t>
    </r>
  </si>
  <si>
    <r>
      <rPr>
        <sz val="7"/>
        <rFont val="Calibri"/>
        <family val="2"/>
      </rPr>
      <t>– thereof on the topic of fraud, theft, or embezzlement</t>
    </r>
    <r>
      <rPr>
        <vertAlign val="superscript"/>
        <sz val="7"/>
        <rFont val="Calibri"/>
        <family val="2"/>
      </rPr>
      <t>23)</t>
    </r>
  </si>
  <si>
    <r>
      <rPr>
        <sz val="7"/>
        <rFont val="Calibri"/>
        <family val="2"/>
      </rPr>
      <t>– thereof on the topic of corruption or conflicts of interest</t>
    </r>
    <r>
      <rPr>
        <vertAlign val="superscript"/>
        <sz val="7"/>
        <rFont val="Calibri"/>
        <family val="2"/>
      </rPr>
      <t>23)</t>
    </r>
  </si>
  <si>
    <r>
      <rPr>
        <sz val="7"/>
        <rFont val="Calibri"/>
        <family val="2"/>
      </rPr>
      <t>– thereof on other topics</t>
    </r>
    <r>
      <rPr>
        <vertAlign val="superscript"/>
        <sz val="7"/>
        <rFont val="Calibri"/>
        <family val="2"/>
      </rPr>
      <t>23)</t>
    </r>
  </si>
  <si>
    <r>
      <rPr>
        <sz val="7"/>
        <rFont val="Calibri"/>
        <family val="2"/>
      </rPr>
      <t>– thereof share of substantiated incidents</t>
    </r>
    <r>
      <rPr>
        <vertAlign val="superscript"/>
        <sz val="7"/>
        <rFont val="Calibri"/>
        <family val="2"/>
      </rPr>
      <t>23)</t>
    </r>
  </si>
  <si>
    <r>
      <rPr>
        <sz val="7"/>
        <rFont val="Calibri"/>
        <family val="2"/>
      </rPr>
      <t>Completion rate e-learning programmes</t>
    </r>
    <r>
      <rPr>
        <vertAlign val="superscript"/>
        <sz val="7"/>
        <rFont val="Calibri"/>
        <family val="2"/>
      </rPr>
      <t>24)</t>
    </r>
  </si>
  <si>
    <t>– thereof on the topic of Code of Business Conduct</t>
  </si>
  <si>
    <t>– thereof on the topic of anti-corruption</t>
  </si>
  <si>
    <t>– thereof on the topic of antitrust law</t>
  </si>
  <si>
    <r>
      <rPr>
        <b/>
        <sz val="7"/>
        <color rgb="FF00843D"/>
        <rFont val="Calibri"/>
        <family val="2"/>
      </rPr>
      <t>Corporate Citizenship</t>
    </r>
  </si>
  <si>
    <r>
      <rPr>
        <sz val="7"/>
        <rFont val="Calibri"/>
        <family val="2"/>
      </rPr>
      <t>CSR spend</t>
    </r>
    <r>
      <rPr>
        <vertAlign val="superscript"/>
        <sz val="7"/>
        <rFont val="Calibri"/>
        <family val="2"/>
      </rPr>
      <t>25)</t>
    </r>
  </si>
  <si>
    <t>million €</t>
  </si>
  <si>
    <t>5) Including joint ventures
6) 2021 value adjusted due to changes in the underlying data
7) Refers to the cement (cementitious material), aggregates (in North America and Australia), ready-mixed concrete and asphalt business lines
8) Revenue that we allocate to our sustainable products are not aligned with the definitions of the EU Taxonomy Regulation.
9) The system does not yet record all relevant revenue for this figure at product level. We are working on continuously improving data collection over the next few years. The revenue shares shown here therefore only refer to the revenue that has already been measured (about 75% of total revenue).
10) The underlying survey method of the specific gross emissions of the individual cement types was slightly adjusted in 2022 compared with previous years. However, this has only a negligible impact on the reported sustainable revenue in 2022.
11) The lower volume in 2021 compared with 2020 results from changes in reporting scope (e. g. divestment of the business on the US West Region). Value for 2020 on a like-for-like basis: 3.3 million t.
12) The lower share in 2021 compared with 2020 results from changes in reporting scope (e. g. divestment of the business on the US West Region). Value for 2020 on a like-for-like basis: 1.1%.
13) The values were to be reported for the first time for 2021 and 2022 respectively.
14) Waste figures include cement and aggregates business lines. Values were consolidated at Group-level for the first time in 2021 and are partially based on estimates or calculations.
We are in the progress of setting up a comprehensive waste recording and reporting system at Group level and expect data quality to improve in the next years.
15) Values were consolidated at Group level for the first time in 2021 and are partially based on estimates or calculations. We are in the progress of setting up a comprehensive water recording and reporting system at Group level and expect data quality to improve in the next years.
16) Adjustment of definition as of 2021 to include Group average
17) Nationality Split: German 4.355 employees (86%)/Romanian 83 employees (2%)/Turkish 77 employees (2%)/Italian 66 employees (1%), Indian 56 employees (1%), Other 455 employees (all below 1.0% threshold, total: 9%)
18) Number of accidents (with at least one lost working day) suffered by Group employees per 1,000,000 working hours
19) Number of lost working days resulting from accidents suffered by Group employees per 1,000,000 working hours
20) Number of fatalities of Group employees per 10,000 Group employees
21) Number of offcially recognised occupational illnesses suffered by Group employees per 1,000,000 working hours
22) Proportion of lost working hours due to illness in relation to the total number of working hours (excluding Egypt, Morocco, and North America, as the general illness hours are not recorded there)
23) Values were consolidated at Group level for the first time in 2021.
24) Since 2022, the training status of the persons to be trained at the end of the financial year has been reported over the two-year training repetition period. 25)  Data has been collected systematically in 2022 for the first time.
25) Data has been collected systematically in 2022 for the first time.</t>
  </si>
  <si>
    <t>Year</t>
  </si>
  <si>
    <t>Supervisory Board:  Shareholder representatives</t>
  </si>
  <si>
    <t>Name</t>
  </si>
  <si>
    <t>Dr Bernd Scheifele</t>
  </si>
  <si>
    <t>Ludwig Merckle</t>
  </si>
  <si>
    <t>Luka Mucic</t>
  </si>
  <si>
    <t>Marget Suckale</t>
  </si>
  <si>
    <t>Dr Sopna Sury</t>
  </si>
  <si>
    <t xml:space="preserve">Professor Dr Marion Weissenberger-Eibl </t>
  </si>
  <si>
    <t>Average or Sum</t>
  </si>
  <si>
    <t>Position</t>
  </si>
  <si>
    <t>Chairman</t>
  </si>
  <si>
    <t>Age (in years)</t>
  </si>
  <si>
    <t>Gender</t>
  </si>
  <si>
    <t>male</t>
  </si>
  <si>
    <t>female</t>
  </si>
  <si>
    <t>50% female</t>
  </si>
  <si>
    <t>In office since</t>
  </si>
  <si>
    <t>Tenure (in years)</t>
  </si>
  <si>
    <t>Committees membership (total number)</t>
  </si>
  <si>
    <t>External mandates (total number)</t>
  </si>
  <si>
    <t>Personnel committee</t>
  </si>
  <si>
    <t>x</t>
  </si>
  <si>
    <t>4/6</t>
  </si>
  <si>
    <t>Audit committee</t>
  </si>
  <si>
    <t>Deputy Chairman</t>
  </si>
  <si>
    <t>Sustainability and Innovation Committee</t>
  </si>
  <si>
    <t>Chairwoman</t>
  </si>
  <si>
    <t>3/6</t>
  </si>
  <si>
    <t>Nomination committee</t>
  </si>
  <si>
    <t>Mediation Committee, pursuant to section 27(3) of the German Codetermination Law</t>
  </si>
  <si>
    <t>2/6</t>
  </si>
  <si>
    <t>Industry knowledge</t>
  </si>
  <si>
    <t>International leadership experience</t>
  </si>
  <si>
    <t>Personnel competences</t>
  </si>
  <si>
    <t>Governance, Legal &amp; Compliance</t>
  </si>
  <si>
    <t>Accounting, auditing and controlling</t>
  </si>
  <si>
    <t>Strategy, Capital Market</t>
  </si>
  <si>
    <t>Sustainability</t>
  </si>
  <si>
    <t>Digitisation</t>
  </si>
  <si>
    <t>'–</t>
  </si>
  <si>
    <t>Supervisory Board: Employee representatives</t>
  </si>
  <si>
    <t>Heinz Schmitt</t>
  </si>
  <si>
    <t>Barbara Breuninger</t>
  </si>
  <si>
    <t>Birgit Jochens</t>
  </si>
  <si>
    <t>Dr Ines Ploss</t>
  </si>
  <si>
    <t>Peter Riedel</t>
  </si>
  <si>
    <t>Werner Schraeder</t>
  </si>
  <si>
    <t>0/6</t>
  </si>
  <si>
    <t>Remuneration granted and owed to the members of the Supervisory Board</t>
  </si>
  <si>
    <t>Fixed remuneration</t>
  </si>
  <si>
    <t>Remuneration for
committee membership</t>
  </si>
  <si>
    <t>Attendance fees</t>
  </si>
  <si>
    <t>Total
remuneration</t>
  </si>
  <si>
    <t>€’000s / share of total remuneration in %</t>
  </si>
  <si>
    <t>Fritz-Jürgen Heckmann (Chairman) (until 12 May 2022)</t>
  </si>
  <si>
    <t>Dr Bernd Scheifele (Chairman) (since 12 May 2022)</t>
  </si>
  <si>
    <t>Heinz Schmitt (Deputy Chairman)</t>
  </si>
  <si>
    <r>
      <t>Tobias Merckle</t>
    </r>
    <r>
      <rPr>
        <vertAlign val="superscript"/>
        <sz val="7"/>
        <rFont val="Calibri"/>
        <family val="2"/>
      </rPr>
      <t>1)</t>
    </r>
    <r>
      <rPr>
        <sz val="7"/>
        <rFont val="Calibri"/>
        <family val="2"/>
      </rPr>
      <t xml:space="preserve"> (until 12 May 2022)</t>
    </r>
  </si>
  <si>
    <r>
      <t>Dr Sopna Sury</t>
    </r>
    <r>
      <rPr>
        <vertAlign val="superscript"/>
        <sz val="7"/>
        <rFont val="Calibri"/>
        <family val="2"/>
      </rPr>
      <t>1)</t>
    </r>
    <r>
      <rPr>
        <sz val="7"/>
        <rFont val="Calibri"/>
        <family val="2"/>
      </rPr>
      <t xml:space="preserve"> (since 12 May 2022)</t>
    </r>
  </si>
  <si>
    <t>Dr Ines Ploss</t>
  </si>
  <si>
    <t>Margret Suckale</t>
  </si>
  <si>
    <r>
      <t>Professor Dr Marion Weissenberger-Eibl</t>
    </r>
    <r>
      <rPr>
        <vertAlign val="superscript"/>
        <sz val="7"/>
        <rFont val="Calibri"/>
        <family val="2"/>
      </rPr>
      <t>1)</t>
    </r>
  </si>
  <si>
    <t>1) No committee work</t>
  </si>
  <si>
    <t>Granted and owed remuneration pursuant to section 162 of the AktG</t>
  </si>
  <si>
    <r>
      <rPr>
        <b/>
        <sz val="7"/>
        <rFont val="Calibri"/>
        <family val="2"/>
        <scheme val="minor"/>
      </rPr>
      <t>Dr Dominik von Achten</t>
    </r>
    <r>
      <rPr>
        <sz val="7"/>
        <rFont val="Calibri"/>
        <family val="2"/>
        <scheme val="minor"/>
      </rPr>
      <t xml:space="preserve">
Chairman of the 
Managing Board</t>
    </r>
  </si>
  <si>
    <r>
      <rPr>
        <b/>
        <sz val="7"/>
        <rFont val="Calibri"/>
        <family val="2"/>
      </rPr>
      <t xml:space="preserve">René Aldach
</t>
    </r>
    <r>
      <rPr>
        <sz val="7"/>
        <rFont val="Calibri"/>
        <family val="2"/>
      </rPr>
      <t>Member of the Board
(since September 1, 2021)</t>
    </r>
  </si>
  <si>
    <r>
      <rPr>
        <b/>
        <sz val="7"/>
        <rFont val="Calibri"/>
        <family val="2"/>
      </rPr>
      <t>Kevin Gluskie</t>
    </r>
    <r>
      <rPr>
        <sz val="7"/>
        <rFont val="Calibri"/>
        <family val="2"/>
      </rPr>
      <t xml:space="preserve">
Member of the 
Managing Board</t>
    </r>
    <r>
      <rPr>
        <vertAlign val="superscript"/>
        <sz val="7"/>
        <rFont val="Calibri"/>
        <family val="2"/>
      </rPr>
      <t>1)</t>
    </r>
  </si>
  <si>
    <r>
      <rPr>
        <b/>
        <sz val="7"/>
        <rFont val="Calibri"/>
        <family val="2"/>
      </rPr>
      <t>Hakan Gurdal</t>
    </r>
    <r>
      <rPr>
        <sz val="7"/>
        <rFont val="Calibri"/>
        <family val="2"/>
      </rPr>
      <t xml:space="preserve">
Member of the 
Managing Board</t>
    </r>
  </si>
  <si>
    <r>
      <rPr>
        <b/>
        <sz val="7"/>
        <rFont val="Calibri"/>
        <family val="2"/>
      </rPr>
      <t>Ernest Jelito</t>
    </r>
    <r>
      <rPr>
        <sz val="7"/>
        <rFont val="Calibri"/>
        <family val="2"/>
      </rPr>
      <t xml:space="preserve">
Member of the 
Managing Board</t>
    </r>
  </si>
  <si>
    <r>
      <rPr>
        <b/>
        <sz val="7"/>
        <rFont val="Calibri"/>
        <family val="2"/>
      </rPr>
      <t>Dr Nicola Kimm</t>
    </r>
    <r>
      <rPr>
        <sz val="7"/>
        <rFont val="Calibri"/>
        <family val="2"/>
      </rPr>
      <t xml:space="preserve">
Member of the 
Managing Board 
(since 1 September 2021)</t>
    </r>
  </si>
  <si>
    <r>
      <rPr>
        <b/>
        <sz val="7"/>
        <rFont val="Calibri"/>
        <family val="2"/>
      </rPr>
      <t>Dennis Lentz</t>
    </r>
    <r>
      <rPr>
        <sz val="7"/>
        <rFont val="Calibri"/>
        <family val="2"/>
      </rPr>
      <t xml:space="preserve">
Member of the 
Managing Board 
(since 1 September 2021)</t>
    </r>
    <r>
      <rPr>
        <vertAlign val="superscript"/>
        <sz val="7"/>
        <rFont val="Calibri"/>
        <family val="2"/>
      </rPr>
      <t>2)</t>
    </r>
  </si>
  <si>
    <r>
      <rPr>
        <b/>
        <sz val="7"/>
        <rFont val="Calibri"/>
        <family val="2"/>
      </rPr>
      <t>Jon Morrish</t>
    </r>
    <r>
      <rPr>
        <sz val="7"/>
        <rFont val="Calibri"/>
        <family val="2"/>
      </rPr>
      <t xml:space="preserve">
Member of the 
Managing Board</t>
    </r>
  </si>
  <si>
    <r>
      <rPr>
        <b/>
        <sz val="7"/>
        <rFont val="Calibri"/>
        <family val="2"/>
      </rPr>
      <t>Chris Ward</t>
    </r>
    <r>
      <rPr>
        <sz val="7"/>
        <rFont val="Calibri"/>
        <family val="2"/>
      </rPr>
      <t xml:space="preserve">
Member of the 
Managing Board</t>
    </r>
    <r>
      <rPr>
        <vertAlign val="superscript"/>
        <sz val="7"/>
        <rFont val="Calibri"/>
        <family val="2"/>
      </rPr>
      <t>3)</t>
    </r>
  </si>
  <si>
    <t>Fixed annual salary</t>
  </si>
  <si>
    <t>Fringe benefits</t>
  </si>
  <si>
    <t>Contribution to private pension (cash allowance)</t>
  </si>
  <si>
    <t>One-year variable compensation</t>
  </si>
  <si>
    <t>Annual bonus 2021</t>
  </si>
  <si>
    <t>Annual bonus 2022</t>
  </si>
  <si>
    <t>Multi-year variable compensation</t>
  </si>
  <si>
    <t>Long-term bonus 2018–2020/2021</t>
  </si>
  <si>
    <t>Capital market component tranche 2018–2021
Long-term bonus 2019–2021/2022</t>
  </si>
  <si>
    <t>Long-term bonus 2019–2021/2022</t>
  </si>
  <si>
    <t>Management component tranche 2019–2021</t>
  </si>
  <si>
    <t xml:space="preserve"> – </t>
  </si>
  <si>
    <t>Capital market component tranche 2019–2022</t>
  </si>
  <si>
    <t xml:space="preserve"> –   </t>
  </si>
  <si>
    <t>Long-term bonus 2020–2022/2023</t>
  </si>
  <si>
    <t>Management component tranche 2020–2022</t>
  </si>
  <si>
    <t>Others</t>
  </si>
  <si>
    <t>Service costs</t>
  </si>
  <si>
    <t>Total compensation</t>
  </si>
  <si>
    <t xml:space="preserve">1) 90% of the fixed annual salary, the annual bonus and the long-term bonus of Kevin Gluskie are paid by HeidelbergCement Asia. The remaining 10% was paid by ­HeidelbergCement AG. The fringe benefits of Kevin Gluskie include, in addition to the assumption of costs for a company car, group accident insurance and flights home, as well as a travel allowance and the assumption of costs for a company flat. Under the terms of his employment contract, Kevin Gluskie receives his remuneration in Australian dollars. The average exchange rates for 2021 (AUD/EUR 1.5751) and 2022 (AUD/EUR 1.5169) were used for translation into euros. The closing rates prior to the start of the performance period (31 December, 2018: AUD/EUR 1.62681, 31 December, 2019: AUD/EUR 1.5971) were used to convert its long-term bonus into euros.
2) As of 1 December 2021, 70% of Dennis Lentz’s fixed annual salary, the annual bonus and the long-term bonus were paid by Heidelberg Materials North America (Lehigh Hanson until 1 January 2023). The remaining 30% are paid by HeidelbergCement AG. Until 30 November 2021, 100% of the remuneration of Dennis Lentz was paid by ­HeidelbergCement AG. The fringe benefits of Dennis Lentz include, in addition to the assumption of costs for a company car, group accident insurance and flights home, especially secondment-related benefits such as foreign health insurance, relocation, housing, school and living costs.
3) 90% of the fixed annual salary, the annual bonus, and the long-term bonus of Chris Ward are borne by Heidelberg Materials North America (Lehigh Hanson until 1 January 2023). The remaining 10% is borne by ­HeidelbergCement AG. Chris Ward receives his remuneration in US dollars in accordance with his employment contract. The average exchange rates for the years 2021 (1.1830 USD/EUR) and 2022 (1.0536 USD/EUR) were used for conversion into euros. The closing rates before the start of the performance period (31 December, 2018: 1.1467 USD/EUR, 31 December, 2019: 1.1213 USD/EUR) were used to convert his long-term bonus into euros. </t>
  </si>
  <si>
    <t>Development of the average direct remuneration of the the Managing Board, the Supervisory Board and workforce of HeidelbergCement AG</t>
  </si>
  <si>
    <t>€’000s</t>
  </si>
  <si>
    <t>Change</t>
  </si>
  <si>
    <t>Development of earnings</t>
  </si>
  <si>
    <t>Result from current operations before depreciation and amortisation in €m</t>
  </si>
  <si>
    <t>Profit/loss for the financial year attributable to HeidelbergCement AG shareholders in €m</t>
  </si>
  <si>
    <r>
      <t xml:space="preserve">(-296%) </t>
    </r>
    <r>
      <rPr>
        <vertAlign val="superscript"/>
        <sz val="7"/>
        <color theme="1"/>
        <rFont val="Calibri"/>
        <family val="2"/>
      </rPr>
      <t>1)</t>
    </r>
  </si>
  <si>
    <r>
      <t>(-182%)</t>
    </r>
    <r>
      <rPr>
        <vertAlign val="superscript"/>
        <sz val="7"/>
        <color theme="1"/>
        <rFont val="Calibri"/>
        <family val="2"/>
      </rPr>
      <t>1)</t>
    </r>
  </si>
  <si>
    <t>Net profit/net loss of HeidelbergCement AG pursuant to the HGB in €m</t>
  </si>
  <si>
    <r>
      <t>(-177%)</t>
    </r>
    <r>
      <rPr>
        <vertAlign val="superscript"/>
        <sz val="7"/>
        <rFont val="Calibri"/>
        <family val="2"/>
      </rPr>
      <t>1)</t>
    </r>
  </si>
  <si>
    <r>
      <t>(-346%)</t>
    </r>
    <r>
      <rPr>
        <vertAlign val="superscript"/>
        <sz val="7"/>
        <rFont val="Calibri"/>
        <family val="2"/>
      </rPr>
      <t>1)</t>
    </r>
  </si>
  <si>
    <r>
      <t>(-556%)</t>
    </r>
    <r>
      <rPr>
        <vertAlign val="superscript"/>
        <sz val="7"/>
        <rFont val="Calibri"/>
        <family val="2"/>
      </rPr>
      <t>1)</t>
    </r>
  </si>
  <si>
    <r>
      <t>Employees</t>
    </r>
    <r>
      <rPr>
        <b/>
        <vertAlign val="superscript"/>
        <sz val="7"/>
        <rFont val="Calibri"/>
        <family val="2"/>
      </rPr>
      <t>2)</t>
    </r>
  </si>
  <si>
    <t>Average</t>
  </si>
  <si>
    <t>Active members of the Managing Board in the financial year</t>
  </si>
  <si>
    <r>
      <t>Dr Dominik von Achten (Chairman)</t>
    </r>
    <r>
      <rPr>
        <vertAlign val="superscript"/>
        <sz val="7"/>
        <rFont val="Calibri"/>
        <family val="2"/>
      </rPr>
      <t>3)</t>
    </r>
  </si>
  <si>
    <r>
      <t>René Aldach</t>
    </r>
    <r>
      <rPr>
        <vertAlign val="superscript"/>
        <sz val="7"/>
        <rFont val="Calibri"/>
        <family val="2"/>
      </rPr>
      <t>4)</t>
    </r>
  </si>
  <si>
    <t>Kevin Gluskie</t>
  </si>
  <si>
    <t>Hakan Gurdal</t>
  </si>
  <si>
    <r>
      <t>Ernest Jelito</t>
    </r>
    <r>
      <rPr>
        <vertAlign val="superscript"/>
        <sz val="7"/>
        <rFont val="Calibri"/>
        <family val="2"/>
      </rPr>
      <t>5)</t>
    </r>
  </si>
  <si>
    <r>
      <t>Dr Nicola Kimm</t>
    </r>
    <r>
      <rPr>
        <vertAlign val="superscript"/>
        <sz val="7"/>
        <rFont val="Calibri"/>
        <family val="2"/>
      </rPr>
      <t>4)</t>
    </r>
  </si>
  <si>
    <r>
      <t xml:space="preserve">Dennis Lentz </t>
    </r>
    <r>
      <rPr>
        <vertAlign val="superscript"/>
        <sz val="7"/>
        <rFont val="Calibri"/>
        <family val="2"/>
      </rPr>
      <t>4)</t>
    </r>
  </si>
  <si>
    <t>Jon Morrish</t>
  </si>
  <si>
    <r>
      <t xml:space="preserve">Chris Ward </t>
    </r>
    <r>
      <rPr>
        <vertAlign val="superscript"/>
        <sz val="7"/>
        <rFont val="Calibri"/>
        <family val="2"/>
      </rPr>
      <t>6)</t>
    </r>
  </si>
  <si>
    <t>Former members 
of the Managing Board</t>
  </si>
  <si>
    <r>
      <t>Dr Lorenz Näger</t>
    </r>
    <r>
      <rPr>
        <vertAlign val="superscript"/>
        <sz val="7"/>
        <rFont val="Calibri"/>
        <family val="2"/>
      </rPr>
      <t>7)</t>
    </r>
  </si>
  <si>
    <r>
      <t>Dr Bernd Scheifele</t>
    </r>
    <r>
      <rPr>
        <vertAlign val="superscript"/>
        <sz val="7"/>
        <rFont val="Calibri"/>
        <family val="2"/>
      </rPr>
      <t>8)</t>
    </r>
  </si>
  <si>
    <r>
      <t>Dr Albert Scheuer</t>
    </r>
    <r>
      <rPr>
        <vertAlign val="superscript"/>
        <sz val="7"/>
        <rFont val="Calibri"/>
        <family val="2"/>
      </rPr>
      <t>9)</t>
    </r>
  </si>
  <si>
    <r>
      <t>Members of the 
Supervisory Board</t>
    </r>
    <r>
      <rPr>
        <b/>
        <vertAlign val="superscript"/>
        <sz val="7"/>
        <rFont val="Calibri"/>
        <family val="2"/>
      </rPr>
      <t>10)</t>
    </r>
  </si>
  <si>
    <r>
      <t>Fritz-Jürgen Heckmann (Chairman)</t>
    </r>
    <r>
      <rPr>
        <vertAlign val="superscript"/>
        <sz val="7"/>
        <rFont val="Calibri"/>
        <family val="2"/>
      </rPr>
      <t>11)</t>
    </r>
  </si>
  <si>
    <r>
      <t>Dr Bernd Scheifele (Chairman)</t>
    </r>
    <r>
      <rPr>
        <vertAlign val="superscript"/>
        <sz val="7"/>
        <rFont val="Calibri"/>
        <family val="2"/>
      </rPr>
      <t>12)</t>
    </r>
  </si>
  <si>
    <t>Tobias Merckle</t>
  </si>
  <si>
    <t>Dr Sopna Sury</t>
  </si>
  <si>
    <t>Professor Dr Marion Weissenberger-Eibl</t>
  </si>
  <si>
    <t>1) Mathematically determined change; limited interpretability due to change of algebraic sign within the reference values.
2) Total workforce of ­HeidelbergCement AG incl. top and senior management, excluding Managing Board (full-time equivalents)
3) Chairman of the Managing Board since 1 February 2020
4) Member of the Managing Board since 1 September 2021
5) Member of the Managing Board since 1 July 2019
6) Member of the Managing Board since 1 September 2019
7) Deputy Chairman of the Managing Board until 31 August 2021
8) Chairman of the Managing Board until 31 January 2020
9) Member of the Managing Board until 5 August 2019
10) Individual amounts may fluctuate due to entries and exits during the year as well as changing committee activities.
11) Chairman of the Supervisory Board until 12 May 2022
12) Chairman of the Supervisory Board since 12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</si>
</sst>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 _€"/>
  </numFmts>
  <fonts count="51" x14ac:knownFonts="1">
    <font>
      <sz val="11"/>
      <color theme="1"/>
      <name val="Arial"/>
      <family val="2"/>
    </font>
    <font>
      <sz val="11"/>
      <color rgb="FF006100"/>
      <name val="Arial"/>
      <family val="2"/>
    </font>
    <font>
      <b/>
      <sz val="11"/>
      <color rgb="FF000000"/>
      <name val="Arial"/>
      <family val="2"/>
    </font>
    <font>
      <sz val="10"/>
      <color rgb="FF000000"/>
      <name val="Times New Roman"/>
      <family val="1"/>
    </font>
    <font>
      <sz val="10"/>
      <color rgb="FF000000"/>
      <name val="Calibri"/>
      <family val="2"/>
    </font>
    <font>
      <sz val="6"/>
      <color rgb="FF000000"/>
      <name val="Calibri"/>
      <family val="2"/>
    </font>
    <font>
      <sz val="6"/>
      <name val="Calibri"/>
      <family val="2"/>
    </font>
    <font>
      <sz val="7"/>
      <color rgb="FF00843C"/>
      <name val="Calibri"/>
      <family val="2"/>
    </font>
    <font>
      <sz val="7"/>
      <name val="Calibri"/>
      <family val="2"/>
    </font>
    <font>
      <sz val="7"/>
      <color rgb="FF000000"/>
      <name val="Calibri"/>
      <family val="2"/>
    </font>
    <font>
      <vertAlign val="superscript"/>
      <sz val="7"/>
      <name val="Calibri"/>
      <family val="2"/>
    </font>
    <font>
      <b/>
      <sz val="7"/>
      <name val="Calibri"/>
      <family val="2"/>
    </font>
    <font>
      <vertAlign val="superscript"/>
      <sz val="7"/>
      <color rgb="FF00843C"/>
      <name val="Calibri"/>
      <family val="2"/>
    </font>
    <font>
      <sz val="10"/>
      <color rgb="FF00843C"/>
      <name val="Calibri"/>
      <family val="2"/>
    </font>
    <font>
      <b/>
      <sz val="7"/>
      <color rgb="FF00843C"/>
      <name val="Calibri"/>
      <family val="2"/>
    </font>
    <font>
      <b/>
      <sz val="8.5"/>
      <name val="Calibri"/>
      <family val="2"/>
    </font>
    <font>
      <sz val="7"/>
      <color rgb="FF00843D"/>
      <name val="Calibri"/>
      <family val="2"/>
    </font>
    <font>
      <sz val="7"/>
      <color rgb="FF9D9D9D"/>
      <name val="Calibri"/>
      <family val="2"/>
    </font>
    <font>
      <b/>
      <sz val="7"/>
      <color rgb="FF00843D"/>
      <name val="Calibri"/>
      <family val="2"/>
    </font>
    <font>
      <b/>
      <vertAlign val="superscript"/>
      <sz val="7"/>
      <name val="Calibri"/>
      <family val="2"/>
    </font>
    <font>
      <b/>
      <vertAlign val="superscript"/>
      <sz val="7"/>
      <color rgb="FF00843D"/>
      <name val="Calibri"/>
      <family val="2"/>
    </font>
    <font>
      <vertAlign val="subscript"/>
      <sz val="7"/>
      <name val="Calibri"/>
      <family val="2"/>
    </font>
    <font>
      <sz val="10"/>
      <color rgb="FF00843D"/>
      <name val="Calibri"/>
      <family val="2"/>
    </font>
    <font>
      <b/>
      <vertAlign val="subscript"/>
      <sz val="7"/>
      <color rgb="FF00843D"/>
      <name val="Calibri"/>
      <family val="2"/>
    </font>
    <font>
      <vertAlign val="superscript"/>
      <sz val="7"/>
      <color rgb="FF000000"/>
      <name val="Calibri"/>
      <family val="2"/>
    </font>
    <font>
      <b/>
      <sz val="8.5"/>
      <color rgb="FF000000"/>
      <name val="Calibri"/>
      <family val="2"/>
    </font>
    <font>
      <b/>
      <sz val="7"/>
      <color rgb="FF000000"/>
      <name val="Calibri"/>
      <family val="2"/>
    </font>
    <font>
      <sz val="7"/>
      <color rgb="FF00843D"/>
      <name val="Times New Roman"/>
      <family val="1"/>
    </font>
    <font>
      <sz val="6"/>
      <color rgb="FF000000"/>
      <name val="Lexend HM"/>
    </font>
    <font>
      <sz val="6"/>
      <color rgb="FF000000"/>
      <name val="Calibri (Textkörper)"/>
    </font>
    <font>
      <b/>
      <sz val="7"/>
      <color rgb="FF000000"/>
      <name val="Times New Roman"/>
      <family val="1"/>
    </font>
    <font>
      <b/>
      <sz val="8.5"/>
      <color rgb="FF000000"/>
      <name val="Times New Roman"/>
      <family val="1"/>
    </font>
    <font>
      <b/>
      <vertAlign val="superscript"/>
      <sz val="8.5"/>
      <name val="Calibri"/>
      <family val="2"/>
    </font>
    <font>
      <sz val="11"/>
      <color rgb="FF000000"/>
      <name val="Arial"/>
      <family val="2"/>
    </font>
    <font>
      <b/>
      <sz val="7"/>
      <color theme="1"/>
      <name val="Calibri"/>
      <family val="2"/>
    </font>
    <font>
      <sz val="7"/>
      <color theme="1"/>
      <name val="Calibri"/>
      <family val="2"/>
    </font>
    <font>
      <sz val="7"/>
      <color theme="1"/>
      <name val="Arial"/>
      <family val="2"/>
    </font>
    <font>
      <sz val="7"/>
      <color rgb="FF444444"/>
      <name val="Calibri"/>
      <family val="2"/>
    </font>
    <font>
      <sz val="6"/>
      <color rgb="FF000000"/>
      <name val="Calibri"/>
      <family val="2"/>
      <scheme val="minor"/>
    </font>
    <font>
      <sz val="10"/>
      <color theme="1"/>
      <name val="Calibri"/>
      <family val="2"/>
    </font>
    <font>
      <sz val="7"/>
      <color rgb="FF000000"/>
      <name val="Calibri"/>
      <family val="2"/>
      <scheme val="minor"/>
    </font>
    <font>
      <sz val="7"/>
      <name val="Calibri"/>
      <family val="2"/>
      <scheme val="minor"/>
    </font>
    <font>
      <b/>
      <sz val="7"/>
      <name val="Calibri"/>
      <family val="2"/>
      <scheme val="minor"/>
    </font>
    <font>
      <sz val="6"/>
      <color rgb="FF000000"/>
      <name val="Times New Roman"/>
      <family val="1"/>
    </font>
    <font>
      <vertAlign val="superscript"/>
      <sz val="7"/>
      <color theme="1"/>
      <name val="Calibri"/>
      <family val="2"/>
    </font>
    <font>
      <b/>
      <sz val="11"/>
      <color theme="1"/>
      <name val="Calibri"/>
      <family val="2"/>
      <scheme val="minor"/>
    </font>
    <font>
      <sz val="10"/>
      <color rgb="FF000000"/>
      <name val="Calibri Bold"/>
    </font>
    <font>
      <sz val="9.5"/>
      <color rgb="FF000000"/>
      <name val="Calibri Bold"/>
    </font>
    <font>
      <b/>
      <sz val="9.5"/>
      <color rgb="FF000000"/>
      <name val="Calibri"/>
    </font>
    <font>
      <b/>
      <sz val="9.5"/>
      <color theme="1"/>
      <name val="Calibri"/>
    </font>
    <font>
      <b/>
      <sz val="10"/>
      <color rgb="FF000000"/>
      <name val="Calibri"/>
    </font>
  </fonts>
  <fills count="3">
    <fill>
      <patternFill patternType="none"/>
    </fill>
    <fill>
      <patternFill patternType="gray125"/>
    </fill>
    <fill>
      <patternFill patternType="solid">
        <fgColor rgb="FFC6EFCE"/>
      </patternFill>
    </fill>
  </fills>
  <borders count="39">
    <border>
      <left/>
      <right/>
      <top/>
      <bottom/>
      <diagonal/>
    </border>
    <border>
      <left/>
      <right/>
      <top style="medium">
        <color indexed="64"/>
      </top>
      <bottom style="medium">
        <color indexed="64"/>
      </bottom>
      <diagonal/>
    </border>
    <border>
      <left/>
      <right/>
      <top style="medium">
        <color indexed="64"/>
      </top>
      <bottom/>
      <diagonal/>
    </border>
    <border>
      <left/>
      <right/>
      <top style="thin">
        <color rgb="FF00843D"/>
      </top>
      <bottom/>
      <diagonal/>
    </border>
    <border>
      <left/>
      <right/>
      <top style="thin">
        <color rgb="FF000000"/>
      </top>
      <bottom/>
      <diagonal/>
    </border>
    <border>
      <left/>
      <right/>
      <top style="thin">
        <color rgb="FF00843D"/>
      </top>
      <bottom style="thin">
        <color rgb="FF00843D"/>
      </bottom>
      <diagonal/>
    </border>
    <border>
      <left/>
      <right/>
      <top style="thin">
        <color rgb="FF000000"/>
      </top>
      <bottom style="thin">
        <color rgb="FF000000"/>
      </bottom>
      <diagonal/>
    </border>
    <border>
      <left/>
      <right/>
      <top/>
      <bottom style="thin">
        <color rgb="FF000000"/>
      </bottom>
      <diagonal/>
    </border>
    <border>
      <left/>
      <right/>
      <top/>
      <bottom style="thin">
        <color rgb="FF00843D"/>
      </bottom>
      <diagonal/>
    </border>
    <border>
      <left/>
      <right/>
      <top/>
      <bottom style="thick">
        <color theme="1"/>
      </bottom>
      <diagonal/>
    </border>
    <border>
      <left/>
      <right/>
      <top style="thin">
        <color theme="1"/>
      </top>
      <bottom style="thin">
        <color theme="1"/>
      </bottom>
      <diagonal/>
    </border>
    <border>
      <left/>
      <right/>
      <top style="thin">
        <color rgb="FF000000"/>
      </top>
      <bottom style="thin">
        <color theme="1"/>
      </bottom>
      <diagonal/>
    </border>
    <border>
      <left/>
      <right/>
      <top/>
      <bottom style="thin">
        <color theme="1"/>
      </bottom>
      <diagonal/>
    </border>
    <border>
      <left/>
      <right/>
      <top style="thin">
        <color rgb="FF000000"/>
      </top>
      <bottom style="thin">
        <color rgb="FF00843D"/>
      </bottom>
      <diagonal/>
    </border>
    <border>
      <left/>
      <right/>
      <top/>
      <bottom style="thick">
        <color indexed="64"/>
      </bottom>
      <diagonal/>
    </border>
    <border>
      <left/>
      <right/>
      <top style="medium">
        <color rgb="FF007600"/>
      </top>
      <bottom style="medium">
        <color rgb="FF007600"/>
      </bottom>
      <diagonal/>
    </border>
    <border>
      <left/>
      <right/>
      <top style="thin">
        <color rgb="FF007600"/>
      </top>
      <bottom style="medium">
        <color rgb="FF007600"/>
      </bottom>
      <diagonal/>
    </border>
    <border>
      <left/>
      <right/>
      <top style="thin">
        <color rgb="FF000000"/>
      </top>
      <bottom style="medium">
        <color indexed="64"/>
      </bottom>
      <diagonal/>
    </border>
    <border>
      <left/>
      <right/>
      <top style="thin">
        <color rgb="FF007600"/>
      </top>
      <bottom style="thin">
        <color rgb="FF007600"/>
      </bottom>
      <diagonal/>
    </border>
    <border>
      <left/>
      <right/>
      <top/>
      <bottom style="thin">
        <color rgb="FF007600"/>
      </bottom>
      <diagonal/>
    </border>
    <border>
      <left/>
      <right/>
      <top/>
      <bottom style="medium">
        <color rgb="FF00843D"/>
      </bottom>
      <diagonal/>
    </border>
    <border>
      <left/>
      <right/>
      <top/>
      <bottom style="medium">
        <color theme="1"/>
      </bottom>
      <diagonal/>
    </border>
    <border>
      <left/>
      <right/>
      <top/>
      <bottom style="medium">
        <color rgb="FF007600"/>
      </bottom>
      <diagonal/>
    </border>
    <border>
      <left/>
      <right/>
      <top style="thin">
        <color indexed="64"/>
      </top>
      <bottom style="medium">
        <color theme="1"/>
      </bottom>
      <diagonal/>
    </border>
    <border>
      <left/>
      <right/>
      <top style="thin">
        <color indexed="64"/>
      </top>
      <bottom style="thin">
        <color indexed="64"/>
      </bottom>
      <diagonal/>
    </border>
    <border>
      <left/>
      <right/>
      <top style="thin">
        <color indexed="64"/>
      </top>
      <bottom style="medium">
        <color rgb="FF007600"/>
      </bottom>
      <diagonal/>
    </border>
    <border>
      <left/>
      <right/>
      <top/>
      <bottom style="thin">
        <color indexed="64"/>
      </bottom>
      <diagonal/>
    </border>
    <border>
      <left/>
      <right/>
      <top/>
      <bottom style="medium">
        <color indexed="64"/>
      </bottom>
      <diagonal/>
    </border>
    <border>
      <left/>
      <right/>
      <top style="thin">
        <color theme="1"/>
      </top>
      <bottom style="medium">
        <color theme="1"/>
      </bottom>
      <diagonal/>
    </border>
    <border>
      <left/>
      <right/>
      <top style="thin">
        <color theme="1"/>
      </top>
      <bottom/>
      <diagonal/>
    </border>
    <border>
      <left/>
      <right/>
      <top style="thin">
        <color rgb="FF00843D"/>
      </top>
      <bottom style="thin">
        <color theme="1"/>
      </bottom>
      <diagonal/>
    </border>
    <border>
      <left/>
      <right/>
      <top style="thin">
        <color theme="1"/>
      </top>
      <bottom style="thin">
        <color rgb="FF00843D"/>
      </bottom>
      <diagonal/>
    </border>
    <border>
      <left/>
      <right/>
      <top style="medium">
        <color theme="1"/>
      </top>
      <bottom style="thin">
        <color theme="1"/>
      </bottom>
      <diagonal/>
    </border>
    <border>
      <left/>
      <right/>
      <top style="thin">
        <color rgb="FF00843D"/>
      </top>
      <bottom style="medium">
        <color rgb="FF00843D"/>
      </bottom>
      <diagonal/>
    </border>
    <border>
      <left/>
      <right/>
      <top style="thin">
        <color rgb="FF000000"/>
      </top>
      <bottom style="medium">
        <color theme="1"/>
      </bottom>
      <diagonal/>
    </border>
    <border>
      <left/>
      <right/>
      <top style="thin">
        <color rgb="FF00843D"/>
      </top>
      <bottom style="medium">
        <color rgb="FF007600"/>
      </bottom>
      <diagonal/>
    </border>
    <border>
      <left/>
      <right/>
      <top style="thin">
        <color rgb="FF00843D"/>
      </top>
      <bottom style="thick">
        <color rgb="FF00843D"/>
      </bottom>
      <diagonal/>
    </border>
    <border>
      <left/>
      <right/>
      <top style="thin">
        <color rgb="FF000000"/>
      </top>
      <bottom style="thin">
        <color rgb="FF007600"/>
      </bottom>
      <diagonal/>
    </border>
    <border>
      <left/>
      <right/>
      <top style="medium">
        <color theme="1"/>
      </top>
      <bottom/>
      <diagonal/>
    </border>
  </borders>
  <cellStyleXfs count="3">
    <xf numFmtId="0" fontId="0" fillId="0" borderId="0"/>
    <xf numFmtId="0" fontId="1" fillId="2" borderId="0" applyNumberFormat="0" applyBorder="0" applyAlignment="0" applyProtection="0"/>
    <xf numFmtId="0" fontId="3" fillId="0" borderId="0"/>
  </cellStyleXfs>
  <cellXfs count="434">
    <xf numFmtId="0" fontId="0" fillId="0" borderId="0" xfId="0"/>
    <xf numFmtId="0" fontId="0" fillId="0" borderId="0" xfId="0" applyAlignment="1">
      <alignment horizontal="center"/>
    </xf>
    <xf numFmtId="0" fontId="2" fillId="0" borderId="0" xfId="0" applyFont="1"/>
    <xf numFmtId="0" fontId="3" fillId="0" borderId="0" xfId="2" applyAlignment="1">
      <alignment horizontal="left" vertical="top"/>
    </xf>
    <xf numFmtId="0" fontId="3" fillId="0" borderId="0" xfId="2" applyAlignment="1">
      <alignment horizontal="left" vertical="top" wrapText="1"/>
    </xf>
    <xf numFmtId="0" fontId="4" fillId="0" borderId="0" xfId="2" applyFont="1" applyAlignment="1">
      <alignment horizontal="left" vertical="top" wrapText="1"/>
    </xf>
    <xf numFmtId="0" fontId="3" fillId="0" borderId="0" xfId="2" applyAlignment="1">
      <alignment horizontal="left" wrapText="1"/>
    </xf>
    <xf numFmtId="0" fontId="7" fillId="0" borderId="3" xfId="2" applyFont="1" applyBorder="1" applyAlignment="1">
      <alignment horizontal="right" vertical="center" wrapText="1"/>
    </xf>
    <xf numFmtId="0" fontId="4" fillId="0" borderId="0" xfId="2" applyFont="1" applyAlignment="1">
      <alignment horizontal="left" vertical="center" wrapText="1"/>
    </xf>
    <xf numFmtId="0" fontId="8" fillId="0" borderId="4" xfId="2" applyFont="1" applyBorder="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left" vertical="center" wrapText="1"/>
    </xf>
    <xf numFmtId="0" fontId="8" fillId="0" borderId="4" xfId="2" applyFont="1" applyBorder="1" applyAlignment="1">
      <alignment horizontal="left" vertical="center" wrapText="1"/>
    </xf>
    <xf numFmtId="0" fontId="7" fillId="0" borderId="5" xfId="2" applyFont="1" applyBorder="1" applyAlignment="1">
      <alignment horizontal="right" vertical="center" wrapText="1"/>
    </xf>
    <xf numFmtId="0" fontId="8" fillId="0" borderId="6" xfId="2" applyFont="1" applyBorder="1" applyAlignment="1">
      <alignment horizontal="right" vertical="center" wrapText="1"/>
    </xf>
    <xf numFmtId="0" fontId="8" fillId="0" borderId="6" xfId="2" applyFont="1" applyBorder="1" applyAlignment="1">
      <alignment horizontal="left" vertical="center" wrapText="1"/>
    </xf>
    <xf numFmtId="0" fontId="3" fillId="0" borderId="0" xfId="2" applyAlignment="1">
      <alignment horizontal="left" vertical="center" wrapText="1"/>
    </xf>
    <xf numFmtId="164" fontId="7" fillId="0" borderId="5" xfId="2" applyNumberFormat="1" applyFont="1" applyBorder="1" applyAlignment="1">
      <alignment horizontal="right" vertical="center" wrapText="1"/>
    </xf>
    <xf numFmtId="164" fontId="4" fillId="0" borderId="0" xfId="2" applyNumberFormat="1" applyFont="1" applyAlignment="1">
      <alignment horizontal="left" vertical="center" wrapText="1"/>
    </xf>
    <xf numFmtId="164" fontId="8" fillId="0" borderId="6" xfId="2" applyNumberFormat="1" applyFont="1" applyBorder="1" applyAlignment="1">
      <alignment horizontal="right" vertical="center" wrapText="1"/>
    </xf>
    <xf numFmtId="164" fontId="8" fillId="0" borderId="0" xfId="2" applyNumberFormat="1" applyFont="1" applyAlignment="1">
      <alignment horizontal="right" vertical="center" wrapText="1"/>
    </xf>
    <xf numFmtId="0" fontId="9" fillId="0" borderId="0" xfId="2" applyFont="1" applyAlignment="1">
      <alignment horizontal="left" vertical="center" wrapText="1"/>
    </xf>
    <xf numFmtId="0" fontId="9" fillId="0" borderId="6" xfId="2" applyFont="1" applyBorder="1" applyAlignment="1">
      <alignment horizontal="left" vertical="center" wrapText="1"/>
    </xf>
    <xf numFmtId="0" fontId="7" fillId="0" borderId="5" xfId="2" applyFont="1" applyBorder="1" applyAlignment="1">
      <alignment horizontal="left" vertical="center" wrapText="1"/>
    </xf>
    <xf numFmtId="0" fontId="4" fillId="0" borderId="6" xfId="2" applyFont="1" applyBorder="1" applyAlignment="1">
      <alignment horizontal="left" vertical="center" wrapText="1"/>
    </xf>
    <xf numFmtId="0" fontId="11" fillId="0" borderId="0" xfId="2" applyFont="1" applyAlignment="1">
      <alignment horizontal="left" vertical="center" wrapText="1"/>
    </xf>
    <xf numFmtId="0" fontId="11" fillId="0" borderId="6" xfId="2" applyFont="1" applyBorder="1" applyAlignment="1">
      <alignment horizontal="left" vertical="center" wrapText="1"/>
    </xf>
    <xf numFmtId="3" fontId="7" fillId="0" borderId="5" xfId="2" applyNumberFormat="1" applyFont="1" applyBorder="1" applyAlignment="1">
      <alignment horizontal="right" vertical="center" shrinkToFit="1"/>
    </xf>
    <xf numFmtId="3" fontId="4" fillId="0" borderId="0" xfId="2" applyNumberFormat="1" applyFont="1" applyAlignment="1">
      <alignment horizontal="left" vertical="center" wrapText="1"/>
    </xf>
    <xf numFmtId="3" fontId="9" fillId="0" borderId="6" xfId="2" applyNumberFormat="1" applyFont="1" applyBorder="1" applyAlignment="1">
      <alignment horizontal="right" vertical="center" shrinkToFit="1"/>
    </xf>
    <xf numFmtId="3" fontId="9" fillId="0" borderId="0" xfId="2" applyNumberFormat="1" applyFont="1" applyAlignment="1">
      <alignment horizontal="right" vertical="center" shrinkToFit="1"/>
    </xf>
    <xf numFmtId="3" fontId="4" fillId="0" borderId="6" xfId="2" applyNumberFormat="1" applyFont="1" applyBorder="1" applyAlignment="1">
      <alignment horizontal="left" vertical="center" wrapText="1"/>
    </xf>
    <xf numFmtId="2" fontId="4" fillId="0" borderId="0" xfId="2" applyNumberFormat="1" applyFont="1" applyAlignment="1">
      <alignment horizontal="left" vertical="center" wrapText="1"/>
    </xf>
    <xf numFmtId="2" fontId="8" fillId="0" borderId="6" xfId="2" applyNumberFormat="1" applyFont="1" applyBorder="1" applyAlignment="1">
      <alignment horizontal="right" vertical="center" wrapText="1"/>
    </xf>
    <xf numFmtId="2" fontId="8" fillId="0" borderId="0" xfId="2" applyNumberFormat="1" applyFont="1" applyAlignment="1">
      <alignment horizontal="right" vertical="center" wrapText="1"/>
    </xf>
    <xf numFmtId="2" fontId="7" fillId="0" borderId="5" xfId="2" applyNumberFormat="1" applyFont="1" applyBorder="1" applyAlignment="1">
      <alignment horizontal="right" vertical="center" wrapText="1"/>
    </xf>
    <xf numFmtId="3" fontId="8" fillId="0" borderId="6" xfId="2" applyNumberFormat="1" applyFont="1" applyBorder="1" applyAlignment="1">
      <alignment horizontal="right" vertical="center" wrapText="1"/>
    </xf>
    <xf numFmtId="1" fontId="7" fillId="0" borderId="5" xfId="2" applyNumberFormat="1" applyFont="1" applyBorder="1" applyAlignment="1">
      <alignment horizontal="right" vertical="center" wrapText="1"/>
    </xf>
    <xf numFmtId="1" fontId="4" fillId="0" borderId="0" xfId="2" applyNumberFormat="1" applyFont="1" applyAlignment="1">
      <alignment horizontal="left" vertical="center" wrapText="1"/>
    </xf>
    <xf numFmtId="1" fontId="8" fillId="0" borderId="6" xfId="2" applyNumberFormat="1" applyFont="1" applyBorder="1" applyAlignment="1">
      <alignment horizontal="right" vertical="center" wrapText="1"/>
    </xf>
    <xf numFmtId="1" fontId="8" fillId="0" borderId="0" xfId="2" applyNumberFormat="1" applyFont="1" applyAlignment="1">
      <alignment horizontal="right" vertical="center" wrapText="1"/>
    </xf>
    <xf numFmtId="1" fontId="9" fillId="0" borderId="6" xfId="2" applyNumberFormat="1" applyFont="1" applyBorder="1" applyAlignment="1">
      <alignment horizontal="right" vertical="center" shrinkToFit="1"/>
    </xf>
    <xf numFmtId="1" fontId="9" fillId="0" borderId="0" xfId="2" applyNumberFormat="1" applyFont="1" applyAlignment="1">
      <alignment horizontal="right" vertical="center" shrinkToFit="1"/>
    </xf>
    <xf numFmtId="165" fontId="7" fillId="0" borderId="5" xfId="2" applyNumberFormat="1" applyFont="1" applyBorder="1" applyAlignment="1">
      <alignment horizontal="right" vertical="center" wrapText="1"/>
    </xf>
    <xf numFmtId="165" fontId="4" fillId="0" borderId="0" xfId="2" applyNumberFormat="1" applyFont="1" applyAlignment="1">
      <alignment horizontal="left" vertical="center" wrapText="1"/>
    </xf>
    <xf numFmtId="165" fontId="8" fillId="0" borderId="6" xfId="2" applyNumberFormat="1" applyFont="1" applyBorder="1" applyAlignment="1">
      <alignment horizontal="right" vertical="center" wrapText="1"/>
    </xf>
    <xf numFmtId="165" fontId="8" fillId="0" borderId="0" xfId="2" applyNumberFormat="1" applyFont="1" applyAlignment="1">
      <alignment horizontal="right" vertical="center" wrapText="1"/>
    </xf>
    <xf numFmtId="165" fontId="9" fillId="0" borderId="0" xfId="2" applyNumberFormat="1" applyFont="1" applyAlignment="1">
      <alignment horizontal="right" vertical="center" shrinkToFit="1"/>
    </xf>
    <xf numFmtId="0" fontId="13" fillId="0" borderId="5" xfId="2" applyFont="1" applyBorder="1" applyAlignment="1">
      <alignment horizontal="left" vertical="center" wrapText="1"/>
    </xf>
    <xf numFmtId="0" fontId="11" fillId="0" borderId="0" xfId="2" applyFont="1" applyAlignment="1">
      <alignment horizontal="left" wrapText="1"/>
    </xf>
    <xf numFmtId="0" fontId="11" fillId="0" borderId="7" xfId="2" applyFont="1" applyBorder="1" applyAlignment="1">
      <alignment horizontal="left" wrapText="1"/>
    </xf>
    <xf numFmtId="1" fontId="14" fillId="0" borderId="8" xfId="2" applyNumberFormat="1" applyFont="1" applyBorder="1" applyAlignment="1">
      <alignment horizontal="right" shrinkToFit="1"/>
    </xf>
    <xf numFmtId="0" fontId="4" fillId="0" borderId="0" xfId="2" applyFont="1" applyAlignment="1">
      <alignment horizontal="left" wrapText="1"/>
    </xf>
    <xf numFmtId="1" fontId="9" fillId="0" borderId="7" xfId="2" applyNumberFormat="1" applyFont="1" applyBorder="1" applyAlignment="1">
      <alignment horizontal="right" shrinkToFit="1"/>
    </xf>
    <xf numFmtId="1" fontId="9" fillId="0" borderId="0" xfId="2" applyNumberFormat="1" applyFont="1" applyAlignment="1">
      <alignment horizontal="right" shrinkToFit="1"/>
    </xf>
    <xf numFmtId="0" fontId="8" fillId="0" borderId="0" xfId="2" applyFont="1" applyAlignment="1">
      <alignment horizontal="left" wrapText="1"/>
    </xf>
    <xf numFmtId="0" fontId="4" fillId="0" borderId="0" xfId="2" applyFont="1" applyAlignment="1">
      <alignment horizontal="left" vertical="center"/>
    </xf>
    <xf numFmtId="0" fontId="9" fillId="0" borderId="0" xfId="2" applyFont="1" applyAlignment="1">
      <alignment horizontal="left" vertical="center"/>
    </xf>
    <xf numFmtId="0" fontId="5" fillId="0" borderId="0" xfId="2" applyFont="1" applyAlignment="1">
      <alignment vertical="top" wrapText="1"/>
    </xf>
    <xf numFmtId="0" fontId="16" fillId="0" borderId="5" xfId="2" applyFont="1" applyBorder="1" applyAlignment="1">
      <alignment horizontal="right" vertical="center" wrapText="1"/>
    </xf>
    <xf numFmtId="164" fontId="16" fillId="0" borderId="5" xfId="2" applyNumberFormat="1" applyFont="1" applyBorder="1" applyAlignment="1">
      <alignment horizontal="right" vertical="center" wrapText="1"/>
    </xf>
    <xf numFmtId="0" fontId="9" fillId="0" borderId="5" xfId="2" applyFont="1" applyBorder="1" applyAlignment="1">
      <alignment horizontal="left" vertical="center" wrapText="1"/>
    </xf>
    <xf numFmtId="0" fontId="8" fillId="0" borderId="5" xfId="2" applyFont="1" applyBorder="1" applyAlignment="1">
      <alignment horizontal="right" vertical="center" wrapText="1"/>
    </xf>
    <xf numFmtId="1" fontId="16" fillId="0" borderId="5" xfId="2" applyNumberFormat="1" applyFont="1" applyBorder="1" applyAlignment="1">
      <alignment horizontal="right" vertical="center" shrinkToFit="1"/>
    </xf>
    <xf numFmtId="1" fontId="9" fillId="0" borderId="0" xfId="2" applyNumberFormat="1" applyFont="1" applyAlignment="1">
      <alignment horizontal="left" vertical="center" wrapText="1"/>
    </xf>
    <xf numFmtId="164" fontId="9" fillId="0" borderId="0" xfId="2" applyNumberFormat="1" applyFont="1" applyAlignment="1">
      <alignment horizontal="left" vertical="center" wrapText="1"/>
    </xf>
    <xf numFmtId="2" fontId="16" fillId="0" borderId="5" xfId="2" applyNumberFormat="1" applyFont="1" applyBorder="1" applyAlignment="1">
      <alignment horizontal="right" vertical="center" wrapText="1"/>
    </xf>
    <xf numFmtId="2" fontId="9" fillId="0" borderId="0" xfId="2" applyNumberFormat="1" applyFont="1" applyAlignment="1">
      <alignment horizontal="left" vertical="center" wrapText="1"/>
    </xf>
    <xf numFmtId="0" fontId="16" fillId="0" borderId="5" xfId="2" applyFont="1" applyBorder="1" applyAlignment="1">
      <alignment horizontal="left" vertical="center" wrapText="1"/>
    </xf>
    <xf numFmtId="164" fontId="9" fillId="0" borderId="6" xfId="2" applyNumberFormat="1" applyFont="1" applyBorder="1" applyAlignment="1">
      <alignment horizontal="right" vertical="center" shrinkToFit="1"/>
    </xf>
    <xf numFmtId="3" fontId="16" fillId="0" borderId="5" xfId="2" applyNumberFormat="1" applyFont="1" applyBorder="1" applyAlignment="1">
      <alignment horizontal="right" vertical="center" shrinkToFit="1"/>
    </xf>
    <xf numFmtId="3" fontId="9" fillId="0" borderId="0" xfId="2" applyNumberFormat="1" applyFont="1" applyAlignment="1">
      <alignment horizontal="left" vertical="center" wrapText="1"/>
    </xf>
    <xf numFmtId="0" fontId="9" fillId="0" borderId="8" xfId="2" applyFont="1" applyBorder="1" applyAlignment="1">
      <alignment horizontal="left" vertical="center" wrapText="1"/>
    </xf>
    <xf numFmtId="0" fontId="9" fillId="0" borderId="7" xfId="2" applyFont="1" applyBorder="1" applyAlignment="1">
      <alignment horizontal="left" vertical="center" wrapText="1"/>
    </xf>
    <xf numFmtId="0" fontId="8" fillId="0" borderId="6" xfId="2" applyFont="1" applyBorder="1" applyAlignment="1">
      <alignment horizontal="right" wrapText="1"/>
    </xf>
    <xf numFmtId="0" fontId="9" fillId="0" borderId="0" xfId="2" applyFont="1" applyAlignment="1">
      <alignment horizontal="right" wrapText="1"/>
    </xf>
    <xf numFmtId="3" fontId="16" fillId="0" borderId="5" xfId="2" applyNumberFormat="1" applyFont="1" applyBorder="1" applyAlignment="1">
      <alignment horizontal="right" shrinkToFit="1"/>
    </xf>
    <xf numFmtId="3" fontId="9" fillId="0" borderId="0" xfId="2" applyNumberFormat="1" applyFont="1" applyAlignment="1">
      <alignment horizontal="right" wrapText="1"/>
    </xf>
    <xf numFmtId="3" fontId="9" fillId="0" borderId="6" xfId="2" applyNumberFormat="1" applyFont="1" applyBorder="1" applyAlignment="1">
      <alignment horizontal="right" shrinkToFit="1"/>
    </xf>
    <xf numFmtId="0" fontId="8" fillId="0" borderId="5" xfId="2" applyFont="1" applyBorder="1" applyAlignment="1">
      <alignment horizontal="right" wrapText="1"/>
    </xf>
    <xf numFmtId="0" fontId="9" fillId="0" borderId="0" xfId="2" applyFont="1" applyAlignment="1">
      <alignment horizontal="left" wrapText="1"/>
    </xf>
    <xf numFmtId="1" fontId="16" fillId="0" borderId="5" xfId="2" applyNumberFormat="1" applyFont="1" applyBorder="1" applyAlignment="1">
      <alignment horizontal="right" shrinkToFit="1"/>
    </xf>
    <xf numFmtId="1" fontId="9" fillId="0" borderId="6" xfId="2" applyNumberFormat="1" applyFont="1" applyBorder="1" applyAlignment="1">
      <alignment horizontal="right" shrinkToFit="1"/>
    </xf>
    <xf numFmtId="3" fontId="9" fillId="0" borderId="0" xfId="2" applyNumberFormat="1" applyFont="1" applyAlignment="1">
      <alignment horizontal="left" wrapText="1"/>
    </xf>
    <xf numFmtId="0" fontId="16" fillId="0" borderId="5" xfId="2" applyFont="1" applyBorder="1" applyAlignment="1">
      <alignment horizontal="right" wrapText="1"/>
    </xf>
    <xf numFmtId="0" fontId="8" fillId="0" borderId="6" xfId="2" applyFont="1" applyBorder="1" applyAlignment="1">
      <alignment horizontal="left" vertical="center" wrapText="1" indent="1"/>
    </xf>
    <xf numFmtId="165" fontId="16" fillId="0" borderId="5" xfId="2" applyNumberFormat="1" applyFont="1" applyBorder="1" applyAlignment="1">
      <alignment horizontal="right" vertical="center" wrapText="1"/>
    </xf>
    <xf numFmtId="164" fontId="16" fillId="0" borderId="5" xfId="2" applyNumberFormat="1" applyFont="1" applyBorder="1" applyAlignment="1">
      <alignment horizontal="left" vertical="center" wrapText="1"/>
    </xf>
    <xf numFmtId="164" fontId="9" fillId="0" borderId="6" xfId="2" applyNumberFormat="1" applyFont="1" applyBorder="1" applyAlignment="1">
      <alignment horizontal="left" vertical="center" wrapText="1"/>
    </xf>
    <xf numFmtId="1" fontId="9" fillId="0" borderId="5" xfId="2" applyNumberFormat="1" applyFont="1" applyBorder="1" applyAlignment="1">
      <alignment horizontal="left" vertical="center" wrapText="1"/>
    </xf>
    <xf numFmtId="1" fontId="9" fillId="0" borderId="6" xfId="2" applyNumberFormat="1" applyFont="1" applyBorder="1" applyAlignment="1">
      <alignment horizontal="left" vertical="center" wrapText="1"/>
    </xf>
    <xf numFmtId="0" fontId="9" fillId="0" borderId="5" xfId="2" applyFont="1" applyBorder="1" applyAlignment="1">
      <alignment horizontal="right" wrapText="1"/>
    </xf>
    <xf numFmtId="1" fontId="18" fillId="0" borderId="5" xfId="2" applyNumberFormat="1" applyFont="1" applyBorder="1" applyAlignment="1">
      <alignment horizontal="right" shrinkToFit="1"/>
    </xf>
    <xf numFmtId="1" fontId="9" fillId="0" borderId="4" xfId="2" applyNumberFormat="1" applyFont="1" applyBorder="1" applyAlignment="1">
      <alignment horizontal="right" shrinkToFit="1"/>
    </xf>
    <xf numFmtId="0" fontId="9" fillId="0" borderId="4" xfId="2" applyFont="1" applyBorder="1" applyAlignment="1">
      <alignment horizontal="left" vertical="center" wrapText="1"/>
    </xf>
    <xf numFmtId="0" fontId="9" fillId="0" borderId="3" xfId="2" applyFont="1" applyBorder="1" applyAlignment="1">
      <alignment horizontal="left" vertical="center" wrapText="1"/>
    </xf>
    <xf numFmtId="0" fontId="8" fillId="0" borderId="11" xfId="2" applyFont="1" applyBorder="1" applyAlignment="1">
      <alignment horizontal="right" vertical="center" wrapText="1"/>
    </xf>
    <xf numFmtId="1" fontId="9" fillId="0" borderId="11" xfId="2" applyNumberFormat="1" applyFont="1" applyBorder="1" applyAlignment="1">
      <alignment horizontal="right" vertical="center" shrinkToFit="1"/>
    </xf>
    <xf numFmtId="0" fontId="8" fillId="0" borderId="11" xfId="2" applyFont="1" applyBorder="1" applyAlignment="1">
      <alignment horizontal="left" vertical="center" wrapText="1" indent="1"/>
    </xf>
    <xf numFmtId="166" fontId="16" fillId="0" borderId="5" xfId="2" applyNumberFormat="1" applyFont="1" applyBorder="1" applyAlignment="1">
      <alignment horizontal="right" vertical="center" wrapText="1"/>
    </xf>
    <xf numFmtId="166" fontId="4" fillId="0" borderId="0" xfId="2" applyNumberFormat="1" applyFont="1" applyAlignment="1">
      <alignment horizontal="left" vertical="center" wrapText="1"/>
    </xf>
    <xf numFmtId="166" fontId="8" fillId="0" borderId="6" xfId="2" applyNumberFormat="1" applyFont="1" applyBorder="1" applyAlignment="1">
      <alignment horizontal="right" vertical="center" wrapText="1"/>
    </xf>
    <xf numFmtId="0" fontId="4" fillId="0" borderId="5" xfId="2" applyFont="1" applyBorder="1" applyAlignment="1">
      <alignment horizontal="left" vertical="center" wrapText="1"/>
    </xf>
    <xf numFmtId="167" fontId="16" fillId="0" borderId="5" xfId="2" applyNumberFormat="1" applyFont="1" applyBorder="1" applyAlignment="1">
      <alignment horizontal="right" vertical="center" shrinkToFit="1"/>
    </xf>
    <xf numFmtId="167" fontId="4" fillId="0" borderId="0" xfId="2" applyNumberFormat="1" applyFont="1" applyAlignment="1">
      <alignment horizontal="left" vertical="center" wrapText="1"/>
    </xf>
    <xf numFmtId="167" fontId="9" fillId="0" borderId="6" xfId="2" applyNumberFormat="1" applyFont="1" applyBorder="1" applyAlignment="1">
      <alignment horizontal="right" vertical="center" shrinkToFit="1"/>
    </xf>
    <xf numFmtId="0" fontId="9" fillId="0" borderId="6" xfId="2" applyFont="1" applyBorder="1" applyAlignment="1">
      <alignment horizontal="left" vertical="center" wrapText="1" indent="1"/>
    </xf>
    <xf numFmtId="0" fontId="22" fillId="0" borderId="5" xfId="2" applyFont="1" applyBorder="1" applyAlignment="1">
      <alignment horizontal="left" vertical="center" wrapText="1"/>
    </xf>
    <xf numFmtId="165" fontId="9" fillId="0" borderId="0" xfId="2" applyNumberFormat="1" applyFont="1" applyAlignment="1">
      <alignment horizontal="left" vertical="center" wrapText="1"/>
    </xf>
    <xf numFmtId="0" fontId="8" fillId="0" borderId="7" xfId="2" applyFont="1" applyBorder="1" applyAlignment="1">
      <alignment horizontal="left" vertical="center" wrapText="1" indent="1"/>
    </xf>
    <xf numFmtId="0" fontId="8" fillId="0" borderId="3" xfId="2" applyFont="1" applyBorder="1" applyAlignment="1">
      <alignment horizontal="right" vertical="center" wrapText="1"/>
    </xf>
    <xf numFmtId="164" fontId="16" fillId="0" borderId="3" xfId="2" applyNumberFormat="1" applyFont="1" applyBorder="1" applyAlignment="1">
      <alignment horizontal="right" vertical="center" wrapText="1"/>
    </xf>
    <xf numFmtId="164" fontId="8" fillId="0" borderId="4" xfId="2" applyNumberFormat="1" applyFont="1" applyBorder="1" applyAlignment="1">
      <alignment horizontal="right" vertical="center" wrapText="1"/>
    </xf>
    <xf numFmtId="164" fontId="16" fillId="0" borderId="5" xfId="2" applyNumberFormat="1" applyFont="1" applyBorder="1" applyAlignment="1">
      <alignment horizontal="right" vertical="center" shrinkToFit="1"/>
    </xf>
    <xf numFmtId="0" fontId="22" fillId="0" borderId="0" xfId="2" applyFont="1" applyAlignment="1">
      <alignment horizontal="left" vertical="center" wrapText="1"/>
    </xf>
    <xf numFmtId="0" fontId="8" fillId="0" borderId="12" xfId="2" applyFont="1" applyBorder="1" applyAlignment="1">
      <alignment horizontal="right" vertical="center" wrapText="1"/>
    </xf>
    <xf numFmtId="0" fontId="16" fillId="0" borderId="12" xfId="2" applyFont="1" applyBorder="1" applyAlignment="1">
      <alignment horizontal="right" vertical="center" wrapText="1"/>
    </xf>
    <xf numFmtId="0" fontId="18" fillId="0" borderId="11" xfId="2" applyFont="1" applyBorder="1" applyAlignment="1">
      <alignment horizontal="left" vertical="center" wrapText="1"/>
    </xf>
    <xf numFmtId="4" fontId="16" fillId="0" borderId="5" xfId="2" applyNumberFormat="1" applyFont="1" applyBorder="1" applyAlignment="1">
      <alignment horizontal="right" vertical="center" wrapText="1"/>
    </xf>
    <xf numFmtId="4" fontId="4" fillId="0" borderId="0" xfId="2" applyNumberFormat="1" applyFont="1" applyAlignment="1">
      <alignment horizontal="left" vertical="center" wrapText="1"/>
    </xf>
    <xf numFmtId="4" fontId="8" fillId="0" borderId="6" xfId="2" applyNumberFormat="1" applyFont="1" applyBorder="1" applyAlignment="1">
      <alignment horizontal="right" vertical="center" wrapText="1"/>
    </xf>
    <xf numFmtId="1" fontId="4" fillId="0" borderId="0" xfId="2" applyNumberFormat="1" applyFont="1" applyAlignment="1">
      <alignment horizontal="left" wrapText="1"/>
    </xf>
    <xf numFmtId="0" fontId="9" fillId="0" borderId="6" xfId="2" applyFont="1" applyBorder="1" applyAlignment="1">
      <alignment horizontal="left" wrapText="1"/>
    </xf>
    <xf numFmtId="0" fontId="11" fillId="0" borderId="7" xfId="2" applyFont="1" applyBorder="1" applyAlignment="1">
      <alignment horizontal="left" vertical="center" wrapText="1"/>
    </xf>
    <xf numFmtId="0" fontId="9" fillId="0" borderId="8" xfId="2" applyFont="1" applyBorder="1" applyAlignment="1">
      <alignment horizontal="right" wrapText="1"/>
    </xf>
    <xf numFmtId="0" fontId="8" fillId="0" borderId="7" xfId="2" applyFont="1" applyBorder="1" applyAlignment="1">
      <alignment horizontal="right" wrapText="1"/>
    </xf>
    <xf numFmtId="1" fontId="18" fillId="0" borderId="8" xfId="2" applyNumberFormat="1" applyFont="1" applyBorder="1" applyAlignment="1">
      <alignment horizontal="right" shrinkToFit="1"/>
    </xf>
    <xf numFmtId="0" fontId="4" fillId="0" borderId="0" xfId="2" applyFont="1" applyAlignment="1">
      <alignment horizontal="left"/>
    </xf>
    <xf numFmtId="0" fontId="3" fillId="0" borderId="0" xfId="2" applyAlignment="1">
      <alignment horizontal="left" vertical="top" wrapText="1" indent="5"/>
    </xf>
    <xf numFmtId="3" fontId="16" fillId="0" borderId="0" xfId="2" applyNumberFormat="1" applyFont="1" applyAlignment="1">
      <alignment horizontal="right" vertical="center" wrapText="1"/>
    </xf>
    <xf numFmtId="3" fontId="8" fillId="0" borderId="0" xfId="2" applyNumberFormat="1" applyFont="1" applyAlignment="1">
      <alignment horizontal="right" vertical="center" wrapText="1"/>
    </xf>
    <xf numFmtId="3" fontId="16" fillId="0" borderId="0" xfId="2" applyNumberFormat="1" applyFont="1" applyAlignment="1">
      <alignment horizontal="right" vertical="center" shrinkToFit="1"/>
    </xf>
    <xf numFmtId="49" fontId="9" fillId="0" borderId="0" xfId="2" applyNumberFormat="1" applyFont="1" applyAlignment="1">
      <alignment horizontal="left" vertical="center" wrapText="1" indent="1"/>
    </xf>
    <xf numFmtId="3" fontId="16" fillId="0" borderId="5" xfId="2" applyNumberFormat="1" applyFont="1" applyBorder="1" applyAlignment="1">
      <alignment horizontal="right" vertical="center" wrapText="1"/>
    </xf>
    <xf numFmtId="49" fontId="9"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xf>
    <xf numFmtId="3" fontId="9" fillId="0" borderId="0" xfId="2" applyNumberFormat="1" applyFont="1" applyAlignment="1">
      <alignment horizontal="right" shrinkToFit="1"/>
    </xf>
    <xf numFmtId="49" fontId="8" fillId="0" borderId="7" xfId="2" applyNumberFormat="1" applyFont="1" applyBorder="1" applyAlignment="1">
      <alignment horizontal="left" wrapText="1"/>
    </xf>
    <xf numFmtId="0" fontId="3" fillId="0" borderId="0" xfId="2" applyAlignment="1">
      <alignment horizontal="left"/>
    </xf>
    <xf numFmtId="1" fontId="18" fillId="0" borderId="13" xfId="2" applyNumberFormat="1" applyFont="1" applyBorder="1" applyAlignment="1">
      <alignment horizontal="right" shrinkToFit="1"/>
    </xf>
    <xf numFmtId="1" fontId="9" fillId="0" borderId="4" xfId="2" applyNumberFormat="1" applyFont="1" applyBorder="1" applyAlignment="1">
      <alignment horizontal="left" wrapText="1"/>
    </xf>
    <xf numFmtId="1" fontId="9" fillId="0" borderId="0" xfId="2" applyNumberFormat="1" applyFont="1" applyAlignment="1">
      <alignment horizontal="left" wrapText="1"/>
    </xf>
    <xf numFmtId="49" fontId="8" fillId="0" borderId="0" xfId="2" applyNumberFormat="1" applyFont="1" applyAlignment="1">
      <alignment horizontal="left" wrapText="1"/>
    </xf>
    <xf numFmtId="49" fontId="9" fillId="0" borderId="0" xfId="2" applyNumberFormat="1" applyFont="1" applyAlignment="1">
      <alignment horizontal="right"/>
    </xf>
    <xf numFmtId="49" fontId="9" fillId="0" borderId="0" xfId="2" applyNumberFormat="1" applyFont="1" applyAlignment="1">
      <alignment horizontal="right" vertical="top"/>
    </xf>
    <xf numFmtId="49" fontId="8" fillId="0" borderId="0" xfId="2" applyNumberFormat="1" applyFont="1" applyAlignment="1">
      <alignment horizontal="right" wrapText="1"/>
    </xf>
    <xf numFmtId="0" fontId="8" fillId="0" borderId="0" xfId="2" applyFont="1" applyAlignment="1">
      <alignment horizontal="right" wrapText="1"/>
    </xf>
    <xf numFmtId="0" fontId="4" fillId="0" borderId="0" xfId="2" applyFont="1" applyAlignment="1">
      <alignment horizontal="left" vertical="top"/>
    </xf>
    <xf numFmtId="0" fontId="3" fillId="0" borderId="0" xfId="2" applyAlignment="1">
      <alignment horizontal="left" vertical="center"/>
    </xf>
    <xf numFmtId="0" fontId="5" fillId="0" borderId="0" xfId="2" applyFont="1" applyAlignment="1">
      <alignment horizontal="left" vertical="center"/>
    </xf>
    <xf numFmtId="0" fontId="9" fillId="0" borderId="0" xfId="2" applyFont="1" applyAlignment="1">
      <alignment horizontal="left" vertical="top"/>
    </xf>
    <xf numFmtId="165" fontId="18" fillId="0" borderId="15" xfId="2" applyNumberFormat="1" applyFont="1" applyBorder="1" applyAlignment="1">
      <alignment vertical="center"/>
    </xf>
    <xf numFmtId="0" fontId="26" fillId="0" borderId="1" xfId="2" applyFont="1" applyBorder="1" applyAlignment="1">
      <alignment horizontal="left" vertical="center"/>
    </xf>
    <xf numFmtId="165" fontId="16" fillId="0" borderId="15" xfId="2" applyNumberFormat="1" applyFont="1" applyBorder="1" applyAlignment="1">
      <alignment vertical="center"/>
    </xf>
    <xf numFmtId="165" fontId="18" fillId="0" borderId="16" xfId="2" applyNumberFormat="1" applyFont="1" applyBorder="1" applyAlignment="1">
      <alignment vertical="center"/>
    </xf>
    <xf numFmtId="0" fontId="26" fillId="0" borderId="17" xfId="2" applyFont="1" applyBorder="1" applyAlignment="1">
      <alignment horizontal="left" vertical="center"/>
    </xf>
    <xf numFmtId="165" fontId="16" fillId="0" borderId="18" xfId="2" applyNumberFormat="1" applyFont="1" applyBorder="1" applyAlignment="1">
      <alignment vertical="center"/>
    </xf>
    <xf numFmtId="0" fontId="9" fillId="0" borderId="6" xfId="2" applyFont="1" applyBorder="1" applyAlignment="1">
      <alignment horizontal="left" vertical="center"/>
    </xf>
    <xf numFmtId="0" fontId="27" fillId="0" borderId="19" xfId="2" applyFont="1" applyBorder="1" applyAlignment="1">
      <alignment vertical="center"/>
    </xf>
    <xf numFmtId="0" fontId="26" fillId="0" borderId="7" xfId="2" applyFont="1" applyBorder="1" applyAlignment="1">
      <alignment horizontal="left" vertical="center"/>
    </xf>
    <xf numFmtId="0" fontId="18" fillId="0" borderId="0" xfId="2" applyFont="1" applyAlignment="1">
      <alignment horizontal="left" vertical="top"/>
    </xf>
    <xf numFmtId="0" fontId="18" fillId="0" borderId="16" xfId="2" applyFont="1" applyBorder="1" applyAlignment="1">
      <alignment vertical="center"/>
    </xf>
    <xf numFmtId="164" fontId="16" fillId="0" borderId="18" xfId="2" applyNumberFormat="1" applyFont="1" applyBorder="1" applyAlignment="1">
      <alignment vertical="center"/>
    </xf>
    <xf numFmtId="16" fontId="18" fillId="0" borderId="0" xfId="2" applyNumberFormat="1" applyFont="1" applyAlignment="1">
      <alignment horizontal="left" vertical="top"/>
    </xf>
    <xf numFmtId="16" fontId="16" fillId="0" borderId="0" xfId="2" applyNumberFormat="1" applyFont="1" applyAlignment="1">
      <alignment horizontal="left" vertical="top"/>
    </xf>
    <xf numFmtId="0" fontId="16" fillId="0" borderId="0" xfId="2" applyFont="1" applyAlignment="1">
      <alignment horizontal="left" vertical="top"/>
    </xf>
    <xf numFmtId="0" fontId="9" fillId="0" borderId="0" xfId="2" applyFont="1" applyAlignment="1">
      <alignment horizontal="left" vertical="top" wrapText="1" indent="5"/>
    </xf>
    <xf numFmtId="164" fontId="18" fillId="0" borderId="16" xfId="2" applyNumberFormat="1" applyFont="1" applyBorder="1" applyAlignment="1">
      <alignment vertical="center"/>
    </xf>
    <xf numFmtId="49" fontId="8" fillId="0" borderId="17" xfId="2" applyNumberFormat="1" applyFont="1" applyBorder="1" applyAlignment="1">
      <alignment horizontal="left" vertical="center" wrapText="1" indent="1"/>
    </xf>
    <xf numFmtId="1" fontId="18" fillId="0" borderId="0" xfId="2" applyNumberFormat="1" applyFont="1" applyAlignment="1">
      <alignment horizontal="right" shrinkToFit="1"/>
    </xf>
    <xf numFmtId="49" fontId="11" fillId="0" borderId="0" xfId="2" applyNumberFormat="1" applyFont="1" applyAlignment="1">
      <alignment horizontal="left" wrapText="1"/>
    </xf>
    <xf numFmtId="165" fontId="18" fillId="0" borderId="0" xfId="2" applyNumberFormat="1" applyFont="1" applyAlignment="1">
      <alignment horizontal="left" vertical="top"/>
    </xf>
    <xf numFmtId="0" fontId="26" fillId="0" borderId="0" xfId="2" applyFont="1" applyAlignment="1">
      <alignment horizontal="left" vertical="top"/>
    </xf>
    <xf numFmtId="165" fontId="9" fillId="0" borderId="0" xfId="2" applyNumberFormat="1" applyFont="1" applyAlignment="1">
      <alignment horizontal="left" vertical="top"/>
    </xf>
    <xf numFmtId="0" fontId="28" fillId="0" borderId="0" xfId="2" applyFont="1" applyAlignment="1">
      <alignment horizontal="left" vertical="top"/>
    </xf>
    <xf numFmtId="165" fontId="18" fillId="0" borderId="0" xfId="2" applyNumberFormat="1" applyFont="1" applyAlignment="1">
      <alignment horizontal="left" vertical="center"/>
    </xf>
    <xf numFmtId="0" fontId="29" fillId="0" borderId="0" xfId="2" applyFont="1" applyAlignment="1">
      <alignment horizontal="left" vertical="center"/>
    </xf>
    <xf numFmtId="0" fontId="26" fillId="0" borderId="0" xfId="2" applyFont="1" applyAlignment="1">
      <alignment horizontal="left" vertical="center"/>
    </xf>
    <xf numFmtId="165" fontId="18" fillId="0" borderId="20" xfId="2" applyNumberFormat="1" applyFont="1" applyBorder="1" applyAlignment="1">
      <alignment vertical="center"/>
    </xf>
    <xf numFmtId="0" fontId="26" fillId="0" borderId="21" xfId="2" applyFont="1" applyBorder="1" applyAlignment="1">
      <alignment horizontal="left" vertical="center"/>
    </xf>
    <xf numFmtId="0" fontId="18" fillId="0" borderId="0" xfId="2" applyFont="1" applyAlignment="1">
      <alignment horizontal="left" vertical="center"/>
    </xf>
    <xf numFmtId="0" fontId="27" fillId="0" borderId="22" xfId="2" applyFont="1" applyBorder="1" applyAlignment="1">
      <alignment vertical="center"/>
    </xf>
    <xf numFmtId="0" fontId="9" fillId="0" borderId="21" xfId="2" applyFont="1" applyBorder="1" applyAlignment="1">
      <alignment horizontal="left" vertical="center"/>
    </xf>
    <xf numFmtId="164" fontId="16" fillId="0" borderId="19" xfId="2" applyNumberFormat="1" applyFont="1" applyBorder="1" applyAlignment="1">
      <alignment vertical="center"/>
    </xf>
    <xf numFmtId="0" fontId="26" fillId="0" borderId="23" xfId="2" applyFont="1" applyBorder="1" applyAlignment="1">
      <alignment horizontal="left" vertical="center"/>
    </xf>
    <xf numFmtId="0" fontId="30" fillId="0" borderId="17" xfId="2" applyFont="1" applyBorder="1" applyAlignment="1">
      <alignment horizontal="left" vertical="center"/>
    </xf>
    <xf numFmtId="0" fontId="9" fillId="0" borderId="24" xfId="2" applyFont="1" applyBorder="1" applyAlignment="1">
      <alignment horizontal="left" vertical="center"/>
    </xf>
    <xf numFmtId="165" fontId="18" fillId="0" borderId="25" xfId="2" applyNumberFormat="1" applyFont="1" applyBorder="1" applyAlignment="1">
      <alignment horizontal="right" vertical="center"/>
    </xf>
    <xf numFmtId="165" fontId="9" fillId="0" borderId="0" xfId="2" applyNumberFormat="1" applyFont="1" applyAlignment="1">
      <alignment horizontal="right" vertical="center"/>
    </xf>
    <xf numFmtId="165" fontId="26" fillId="0" borderId="23" xfId="2" applyNumberFormat="1" applyFont="1" applyBorder="1" applyAlignment="1">
      <alignment horizontal="right" vertical="center"/>
    </xf>
    <xf numFmtId="4" fontId="16" fillId="0" borderId="24" xfId="2" applyNumberFormat="1" applyFont="1" applyBorder="1" applyAlignment="1">
      <alignment horizontal="right" vertical="center"/>
    </xf>
    <xf numFmtId="4" fontId="9" fillId="0" borderId="0" xfId="2" applyNumberFormat="1" applyFont="1" applyAlignment="1">
      <alignment horizontal="right" vertical="center"/>
    </xf>
    <xf numFmtId="4" fontId="9" fillId="0" borderId="24" xfId="2" applyNumberFormat="1" applyFont="1" applyBorder="1" applyAlignment="1">
      <alignment horizontal="right" vertical="center"/>
    </xf>
    <xf numFmtId="165" fontId="16" fillId="0" borderId="24" xfId="2" applyNumberFormat="1" applyFont="1" applyBorder="1" applyAlignment="1">
      <alignment horizontal="right" vertical="center"/>
    </xf>
    <xf numFmtId="165" fontId="9" fillId="0" borderId="24" xfId="2" applyNumberFormat="1" applyFont="1" applyBorder="1" applyAlignment="1">
      <alignment horizontal="right" vertical="center"/>
    </xf>
    <xf numFmtId="0" fontId="9" fillId="0" borderId="24" xfId="2" applyFont="1" applyBorder="1" applyAlignment="1">
      <alignment horizontal="right" vertical="center"/>
    </xf>
    <xf numFmtId="0" fontId="9" fillId="0" borderId="0" xfId="2" applyFont="1" applyAlignment="1">
      <alignment horizontal="right" vertical="center"/>
    </xf>
    <xf numFmtId="3" fontId="16" fillId="0" borderId="18" xfId="2" applyNumberFormat="1" applyFont="1" applyBorder="1" applyAlignment="1">
      <alignment shrinkToFit="1"/>
    </xf>
    <xf numFmtId="0" fontId="26" fillId="0" borderId="0" xfId="2" applyFont="1" applyAlignment="1">
      <alignment horizontal="left"/>
    </xf>
    <xf numFmtId="0" fontId="18" fillId="0" borderId="26" xfId="2" applyFont="1" applyBorder="1" applyAlignment="1">
      <alignment horizontal="right"/>
    </xf>
    <xf numFmtId="0" fontId="9" fillId="0" borderId="0" xfId="2" applyFont="1" applyAlignment="1">
      <alignment horizontal="right"/>
    </xf>
    <xf numFmtId="0" fontId="9" fillId="0" borderId="26" xfId="2" applyFont="1" applyBorder="1" applyAlignment="1">
      <alignment horizontal="right"/>
    </xf>
    <xf numFmtId="0" fontId="9" fillId="0" borderId="0" xfId="2" applyFont="1" applyAlignment="1">
      <alignment horizontal="left"/>
    </xf>
    <xf numFmtId="1" fontId="18" fillId="0" borderId="0" xfId="2" applyNumberFormat="1" applyFont="1" applyAlignment="1">
      <alignment wrapText="1" shrinkToFit="1"/>
    </xf>
    <xf numFmtId="1" fontId="18" fillId="0" borderId="2" xfId="2" applyNumberFormat="1" applyFont="1" applyBorder="1" applyAlignment="1">
      <alignment horizontal="right" wrapText="1" shrinkToFit="1"/>
    </xf>
    <xf numFmtId="49" fontId="26" fillId="0" borderId="0" xfId="2" applyNumberFormat="1" applyFont="1" applyAlignment="1">
      <alignment horizontal="left" vertical="top"/>
    </xf>
    <xf numFmtId="49" fontId="26" fillId="0" borderId="0" xfId="2" applyNumberFormat="1" applyFont="1" applyAlignment="1">
      <alignment horizontal="right" shrinkToFit="1"/>
    </xf>
    <xf numFmtId="0" fontId="33" fillId="0" borderId="0" xfId="0" applyFont="1"/>
    <xf numFmtId="0" fontId="34" fillId="0" borderId="0" xfId="0" applyFont="1" applyAlignment="1">
      <alignment horizontal="left" vertical="center" wrapText="1"/>
    </xf>
    <xf numFmtId="0" fontId="35" fillId="0" borderId="0" xfId="0" applyFont="1" applyAlignment="1">
      <alignment horizontal="left"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36" fillId="0" borderId="0" xfId="0" applyFont="1"/>
    <xf numFmtId="0" fontId="35"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1" quotePrefix="1" applyFont="1" applyFill="1" applyBorder="1" applyAlignment="1">
      <alignment horizontal="center" vertical="center"/>
    </xf>
    <xf numFmtId="0" fontId="8" fillId="0" borderId="29" xfId="1" quotePrefix="1" applyFont="1" applyFill="1" applyBorder="1" applyAlignment="1">
      <alignment horizontal="center" vertical="center"/>
    </xf>
    <xf numFmtId="0" fontId="8" fillId="0" borderId="0" xfId="1" quotePrefix="1" applyFont="1" applyFill="1" applyBorder="1" applyAlignment="1">
      <alignment horizontal="center" vertical="center"/>
    </xf>
    <xf numFmtId="0" fontId="8" fillId="0" borderId="10" xfId="1" applyFont="1" applyFill="1" applyBorder="1" applyAlignment="1">
      <alignment horizontal="center" vertical="center"/>
    </xf>
    <xf numFmtId="0" fontId="37" fillId="0" borderId="10" xfId="0" applyFont="1" applyBorder="1" applyAlignment="1">
      <alignment horizontal="center"/>
    </xf>
    <xf numFmtId="164" fontId="8" fillId="0" borderId="10" xfId="1" applyNumberFormat="1" applyFont="1" applyFill="1" applyBorder="1" applyAlignment="1">
      <alignment horizontal="center" vertical="center"/>
    </xf>
    <xf numFmtId="0" fontId="8" fillId="0" borderId="12"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10" xfId="1" applyNumberFormat="1" applyFont="1" applyFill="1" applyBorder="1" applyAlignment="1">
      <alignment horizontal="center" vertical="center"/>
    </xf>
    <xf numFmtId="0" fontId="8" fillId="0" borderId="30" xfId="1" applyNumberFormat="1" applyFont="1" applyFill="1" applyBorder="1" applyAlignment="1">
      <alignment horizontal="center" vertical="center"/>
    </xf>
    <xf numFmtId="0" fontId="8" fillId="0" borderId="3" xfId="1" applyNumberFormat="1" applyFont="1" applyFill="1" applyBorder="1" applyAlignment="1">
      <alignment horizontal="center" vertical="center"/>
    </xf>
    <xf numFmtId="0" fontId="35" fillId="0" borderId="28" xfId="0" applyFont="1" applyBorder="1" applyAlignment="1">
      <alignment horizontal="left" vertical="center" wrapText="1"/>
    </xf>
    <xf numFmtId="0" fontId="8" fillId="0" borderId="28" xfId="1" applyFont="1" applyFill="1" applyBorder="1" applyAlignment="1">
      <alignment horizontal="center" vertical="center"/>
    </xf>
    <xf numFmtId="164" fontId="8" fillId="0" borderId="28" xfId="1" applyNumberFormat="1" applyFont="1" applyFill="1" applyBorder="1" applyAlignment="1">
      <alignment horizontal="center" vertical="center"/>
    </xf>
    <xf numFmtId="0" fontId="35" fillId="0" borderId="12" xfId="0" applyFont="1" applyBorder="1" applyAlignment="1">
      <alignment horizontal="left" vertical="center" wrapText="1"/>
    </xf>
    <xf numFmtId="0" fontId="8" fillId="0" borderId="0" xfId="1" applyFont="1" applyFill="1" applyBorder="1" applyAlignment="1">
      <alignment horizontal="center" vertical="center"/>
    </xf>
    <xf numFmtId="164" fontId="8" fillId="0" borderId="0" xfId="1" applyNumberFormat="1" applyFont="1" applyFill="1" applyBorder="1" applyAlignment="1">
      <alignment horizontal="center" vertical="center"/>
    </xf>
    <xf numFmtId="0" fontId="8" fillId="0" borderId="12" xfId="1" quotePrefix="1" applyFont="1" applyFill="1" applyBorder="1" applyAlignment="1">
      <alignment horizontal="center" vertical="center"/>
    </xf>
    <xf numFmtId="16" fontId="8" fillId="0" borderId="0" xfId="1" quotePrefix="1" applyNumberFormat="1" applyFont="1" applyFill="1" applyBorder="1" applyAlignment="1">
      <alignment horizontal="center" vertical="center"/>
    </xf>
    <xf numFmtId="0" fontId="8" fillId="0" borderId="28" xfId="1" quotePrefix="1" applyFont="1" applyFill="1" applyBorder="1" applyAlignment="1">
      <alignment horizontal="center" vertical="center"/>
    </xf>
    <xf numFmtId="0" fontId="35" fillId="0" borderId="12" xfId="0" applyFont="1" applyBorder="1" applyAlignment="1">
      <alignment horizontal="center"/>
    </xf>
    <xf numFmtId="0" fontId="35" fillId="0" borderId="0" xfId="0" applyFont="1" applyAlignment="1">
      <alignment horizontal="center"/>
    </xf>
    <xf numFmtId="15" fontId="35" fillId="0" borderId="0" xfId="0" quotePrefix="1" applyNumberFormat="1" applyFont="1" applyAlignment="1">
      <alignment horizontal="center"/>
    </xf>
    <xf numFmtId="0" fontId="35" fillId="0" borderId="10" xfId="0" applyFont="1" applyBorder="1"/>
    <xf numFmtId="0" fontId="35" fillId="0" borderId="0" xfId="0" applyFont="1"/>
    <xf numFmtId="0" fontId="35" fillId="0" borderId="10" xfId="0" applyFont="1" applyBorder="1" applyAlignment="1">
      <alignment horizontal="center"/>
    </xf>
    <xf numFmtId="15" fontId="35" fillId="0" borderId="29" xfId="0" quotePrefix="1" applyNumberFormat="1" applyFont="1" applyBorder="1" applyAlignment="1">
      <alignment horizontal="center"/>
    </xf>
    <xf numFmtId="0" fontId="35" fillId="0" borderId="29" xfId="0" applyFont="1" applyBorder="1" applyAlignment="1">
      <alignment horizontal="center"/>
    </xf>
    <xf numFmtId="15" fontId="35" fillId="0" borderId="10" xfId="0" quotePrefix="1" applyNumberFormat="1" applyFont="1" applyBorder="1" applyAlignment="1">
      <alignment horizontal="center"/>
    </xf>
    <xf numFmtId="0" fontId="35" fillId="0" borderId="28" xfId="0" applyFont="1" applyBorder="1"/>
    <xf numFmtId="0" fontId="35" fillId="0" borderId="28" xfId="0" quotePrefix="1" applyFont="1" applyBorder="1" applyAlignment="1">
      <alignment horizontal="center"/>
    </xf>
    <xf numFmtId="0" fontId="35" fillId="0" borderId="28" xfId="0" applyFont="1" applyBorder="1" applyAlignment="1">
      <alignment horizontal="center"/>
    </xf>
    <xf numFmtId="15" fontId="35" fillId="0" borderId="28" xfId="0" quotePrefix="1" applyNumberFormat="1" applyFont="1" applyBorder="1" applyAlignment="1">
      <alignment horizontal="center"/>
    </xf>
    <xf numFmtId="0" fontId="34"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35" fillId="0" borderId="24" xfId="0" applyFont="1" applyBorder="1" applyAlignment="1">
      <alignment horizontal="left" vertical="center" wrapText="1"/>
    </xf>
    <xf numFmtId="0" fontId="8" fillId="0" borderId="24" xfId="0" applyFont="1" applyBorder="1" applyAlignment="1">
      <alignment horizontal="center" vertical="center" wrapText="1"/>
    </xf>
    <xf numFmtId="0" fontId="8" fillId="0" borderId="24" xfId="1" quotePrefix="1" applyFont="1" applyFill="1" applyBorder="1" applyAlignment="1">
      <alignment horizontal="center" vertical="center"/>
    </xf>
    <xf numFmtId="0" fontId="11" fillId="0" borderId="24" xfId="0" applyFont="1" applyBorder="1" applyAlignment="1">
      <alignment horizontal="center" vertical="center" wrapText="1"/>
    </xf>
    <xf numFmtId="0" fontId="8" fillId="0" borderId="24" xfId="1" applyFont="1" applyFill="1" applyBorder="1" applyAlignment="1">
      <alignment horizontal="center" vertical="center"/>
    </xf>
    <xf numFmtId="164" fontId="8" fillId="0" borderId="24" xfId="1" applyNumberFormat="1" applyFont="1" applyFill="1" applyBorder="1" applyAlignment="1">
      <alignment horizontal="center" vertical="center"/>
    </xf>
    <xf numFmtId="0" fontId="37" fillId="0" borderId="24" xfId="0" applyFont="1" applyBorder="1" applyAlignment="1">
      <alignment horizontal="center"/>
    </xf>
    <xf numFmtId="0" fontId="8" fillId="0" borderId="24" xfId="1" applyNumberFormat="1" applyFont="1" applyFill="1" applyBorder="1" applyAlignment="1">
      <alignment horizontal="center" vertical="center"/>
    </xf>
    <xf numFmtId="0" fontId="35" fillId="0" borderId="23" xfId="0" applyFont="1" applyBorder="1" applyAlignment="1">
      <alignment horizontal="left" vertical="center" wrapText="1"/>
    </xf>
    <xf numFmtId="0" fontId="8" fillId="0" borderId="23" xfId="1" applyFont="1" applyFill="1" applyBorder="1" applyAlignment="1">
      <alignment horizontal="center" vertical="center"/>
    </xf>
    <xf numFmtId="164" fontId="8" fillId="0" borderId="23" xfId="1" applyNumberFormat="1" applyFont="1" applyFill="1" applyBorder="1" applyAlignment="1">
      <alignment horizontal="center" vertical="center"/>
    </xf>
    <xf numFmtId="0" fontId="35" fillId="0" borderId="26" xfId="0" applyFont="1" applyBorder="1" applyAlignment="1">
      <alignment horizontal="left" vertical="center" wrapText="1"/>
    </xf>
    <xf numFmtId="0" fontId="8" fillId="0" borderId="26" xfId="1" applyFont="1" applyFill="1" applyBorder="1" applyAlignment="1">
      <alignment horizontal="center" vertical="center"/>
    </xf>
    <xf numFmtId="164" fontId="8" fillId="0" borderId="26" xfId="1" applyNumberFormat="1" applyFont="1" applyFill="1" applyBorder="1" applyAlignment="1">
      <alignment horizontal="center" vertical="center"/>
    </xf>
    <xf numFmtId="0" fontId="8" fillId="0" borderId="26" xfId="1" quotePrefix="1" applyFont="1" applyFill="1" applyBorder="1" applyAlignment="1">
      <alignment horizontal="center" vertical="center"/>
    </xf>
    <xf numFmtId="16" fontId="8" fillId="0" borderId="26" xfId="1" quotePrefix="1" applyNumberFormat="1" applyFont="1" applyFill="1" applyBorder="1" applyAlignment="1">
      <alignment horizontal="center" vertical="center"/>
    </xf>
    <xf numFmtId="0" fontId="8" fillId="0" borderId="23" xfId="1" quotePrefix="1" applyFont="1" applyFill="1" applyBorder="1" applyAlignment="1">
      <alignment horizontal="center" vertical="center"/>
    </xf>
    <xf numFmtId="0" fontId="35" fillId="0" borderId="26" xfId="0" applyFont="1" applyBorder="1" applyAlignment="1">
      <alignment horizontal="center"/>
    </xf>
    <xf numFmtId="15" fontId="35" fillId="0" borderId="26" xfId="0" quotePrefix="1" applyNumberFormat="1" applyFont="1" applyBorder="1" applyAlignment="1">
      <alignment horizontal="center"/>
    </xf>
    <xf numFmtId="0" fontId="35" fillId="0" borderId="24" xfId="0" applyFont="1" applyBorder="1"/>
    <xf numFmtId="0" fontId="35" fillId="0" borderId="24" xfId="0" applyFont="1" applyBorder="1" applyAlignment="1">
      <alignment horizontal="center"/>
    </xf>
    <xf numFmtId="15" fontId="35" fillId="0" borderId="24" xfId="0" quotePrefix="1" applyNumberFormat="1" applyFont="1" applyBorder="1" applyAlignment="1">
      <alignment horizontal="center"/>
    </xf>
    <xf numFmtId="0" fontId="35" fillId="0" borderId="23" xfId="0" applyFont="1" applyBorder="1"/>
    <xf numFmtId="0" fontId="35" fillId="0" borderId="23" xfId="0" applyFont="1" applyBorder="1" applyAlignment="1">
      <alignment horizontal="center"/>
    </xf>
    <xf numFmtId="15" fontId="35" fillId="0" borderId="23" xfId="0" quotePrefix="1" applyNumberFormat="1" applyFont="1" applyBorder="1" applyAlignment="1">
      <alignment horizontal="center"/>
    </xf>
    <xf numFmtId="0" fontId="11" fillId="0" borderId="32" xfId="0" applyFont="1" applyBorder="1" applyAlignment="1">
      <alignment horizontal="center" vertical="center" wrapText="1"/>
    </xf>
    <xf numFmtId="0" fontId="35" fillId="0" borderId="0" xfId="0" applyFont="1" applyAlignment="1">
      <alignment horizontal="center" vertical="center" wrapText="1"/>
    </xf>
    <xf numFmtId="9" fontId="18" fillId="0" borderId="33" xfId="2" applyNumberFormat="1" applyFont="1" applyBorder="1" applyAlignment="1">
      <alignment horizontal="right" vertical="center" wrapText="1"/>
    </xf>
    <xf numFmtId="3" fontId="18" fillId="0" borderId="0" xfId="2" applyNumberFormat="1" applyFont="1" applyAlignment="1">
      <alignment horizontal="right" vertical="center" shrinkToFit="1"/>
    </xf>
    <xf numFmtId="3" fontId="18" fillId="0" borderId="33" xfId="2" applyNumberFormat="1" applyFont="1" applyBorder="1" applyAlignment="1">
      <alignment horizontal="right" vertical="center" shrinkToFit="1"/>
    </xf>
    <xf numFmtId="3" fontId="26" fillId="0" borderId="0" xfId="2" applyNumberFormat="1" applyFont="1" applyAlignment="1">
      <alignment horizontal="right" vertical="center" shrinkToFit="1"/>
    </xf>
    <xf numFmtId="3" fontId="34" fillId="0" borderId="34" xfId="2" applyNumberFormat="1" applyFont="1" applyBorder="1" applyAlignment="1">
      <alignment horizontal="right" vertical="center" shrinkToFit="1"/>
    </xf>
    <xf numFmtId="3" fontId="18" fillId="0" borderId="0" xfId="2" applyNumberFormat="1" applyFont="1" applyAlignment="1">
      <alignment horizontal="right" vertical="center" wrapText="1"/>
    </xf>
    <xf numFmtId="0" fontId="11" fillId="0" borderId="0" xfId="2" applyFont="1" applyAlignment="1">
      <alignment horizontal="left" vertical="top" wrapText="1"/>
    </xf>
    <xf numFmtId="9" fontId="18" fillId="0" borderId="35" xfId="2" applyNumberFormat="1" applyFont="1" applyBorder="1" applyAlignment="1">
      <alignment horizontal="right" vertical="center" wrapText="1"/>
    </xf>
    <xf numFmtId="3" fontId="18" fillId="0" borderId="35" xfId="2" applyNumberFormat="1" applyFont="1" applyBorder="1" applyAlignment="1">
      <alignment horizontal="right" vertical="center" shrinkToFit="1"/>
    </xf>
    <xf numFmtId="0" fontId="11" fillId="0" borderId="34" xfId="2" applyFont="1" applyBorder="1" applyAlignment="1">
      <alignment horizontal="left" vertical="top" wrapText="1"/>
    </xf>
    <xf numFmtId="9" fontId="16" fillId="0" borderId="8" xfId="2" applyNumberFormat="1" applyFont="1" applyBorder="1" applyAlignment="1">
      <alignment horizontal="right" vertical="center" wrapText="1"/>
    </xf>
    <xf numFmtId="3" fontId="16" fillId="0" borderId="8" xfId="2" applyNumberFormat="1" applyFont="1" applyBorder="1" applyAlignment="1">
      <alignment horizontal="right" vertical="center" shrinkToFit="1"/>
    </xf>
    <xf numFmtId="3" fontId="35" fillId="0" borderId="7" xfId="2" applyNumberFormat="1" applyFont="1" applyBorder="1" applyAlignment="1">
      <alignment horizontal="right" vertical="center" shrinkToFit="1"/>
    </xf>
    <xf numFmtId="0" fontId="8" fillId="0" borderId="0" xfId="2" applyFont="1" applyAlignment="1">
      <alignment horizontal="left" vertical="top" wrapText="1"/>
    </xf>
    <xf numFmtId="0" fontId="8" fillId="0" borderId="7" xfId="2" applyFont="1" applyBorder="1" applyAlignment="1">
      <alignment horizontal="left" vertical="top" wrapText="1"/>
    </xf>
    <xf numFmtId="9" fontId="18" fillId="0" borderId="33" xfId="2" applyNumberFormat="1" applyFont="1" applyBorder="1" applyAlignment="1">
      <alignment horizontal="right" vertical="center" shrinkToFit="1"/>
    </xf>
    <xf numFmtId="9" fontId="18" fillId="0" borderId="35" xfId="2" applyNumberFormat="1" applyFont="1" applyBorder="1" applyAlignment="1">
      <alignment horizontal="right" vertical="center" shrinkToFit="1"/>
    </xf>
    <xf numFmtId="9" fontId="16" fillId="0" borderId="5" xfId="2" applyNumberFormat="1" applyFont="1" applyBorder="1" applyAlignment="1">
      <alignment horizontal="right" vertical="center" shrinkToFit="1"/>
    </xf>
    <xf numFmtId="3" fontId="9" fillId="0" borderId="0" xfId="2" applyNumberFormat="1" applyFont="1" applyAlignment="1">
      <alignment horizontal="right" vertical="center" wrapText="1"/>
    </xf>
    <xf numFmtId="3" fontId="35" fillId="0" borderId="6" xfId="2" applyNumberFormat="1" applyFont="1" applyBorder="1" applyAlignment="1">
      <alignment horizontal="right" vertical="center" wrapText="1"/>
    </xf>
    <xf numFmtId="3" fontId="22" fillId="0" borderId="0" xfId="2" applyNumberFormat="1" applyFont="1" applyAlignment="1">
      <alignment horizontal="right" vertical="center" wrapText="1"/>
    </xf>
    <xf numFmtId="3" fontId="22" fillId="0" borderId="5" xfId="2" applyNumberFormat="1" applyFont="1" applyBorder="1" applyAlignment="1">
      <alignment horizontal="right" vertical="center" wrapText="1"/>
    </xf>
    <xf numFmtId="3" fontId="4" fillId="0" borderId="0" xfId="2" applyNumberFormat="1" applyFont="1" applyAlignment="1">
      <alignment horizontal="right" vertical="center" wrapText="1"/>
    </xf>
    <xf numFmtId="0" fontId="8" fillId="0" borderId="6" xfId="2" applyFont="1" applyBorder="1" applyAlignment="1">
      <alignment horizontal="left" vertical="top" wrapText="1"/>
    </xf>
    <xf numFmtId="9" fontId="16" fillId="0" borderId="5" xfId="2" applyNumberFormat="1" applyFont="1" applyBorder="1" applyAlignment="1">
      <alignment horizontal="right" vertical="center" wrapText="1"/>
    </xf>
    <xf numFmtId="0" fontId="8" fillId="0" borderId="0" xfId="2" applyFont="1" applyAlignment="1">
      <alignment horizontal="left" vertical="top" wrapText="1" indent="1"/>
    </xf>
    <xf numFmtId="9" fontId="22" fillId="0" borderId="5" xfId="2" applyNumberFormat="1" applyFont="1" applyBorder="1" applyAlignment="1">
      <alignment horizontal="right" vertical="center" wrapText="1"/>
    </xf>
    <xf numFmtId="0" fontId="8" fillId="0" borderId="6" xfId="2" applyFont="1" applyBorder="1" applyAlignment="1">
      <alignment horizontal="left" vertical="top" wrapText="1" indent="1"/>
    </xf>
    <xf numFmtId="3" fontId="35" fillId="0" borderId="6" xfId="2" applyNumberFormat="1" applyFont="1" applyBorder="1" applyAlignment="1">
      <alignment horizontal="right" vertical="center" shrinkToFit="1"/>
    </xf>
    <xf numFmtId="3" fontId="35" fillId="0" borderId="0" xfId="2" applyNumberFormat="1" applyFont="1" applyAlignment="1">
      <alignment horizontal="right" vertical="center" shrinkToFit="1"/>
    </xf>
    <xf numFmtId="9" fontId="16" fillId="0" borderId="0" xfId="2" applyNumberFormat="1" applyFont="1" applyAlignment="1">
      <alignment horizontal="right" vertical="center" wrapText="1"/>
    </xf>
    <xf numFmtId="3" fontId="35" fillId="0" borderId="0" xfId="2" applyNumberFormat="1" applyFont="1" applyAlignment="1">
      <alignment horizontal="right" vertical="center" wrapText="1"/>
    </xf>
    <xf numFmtId="9" fontId="22" fillId="0" borderId="0" xfId="2" applyNumberFormat="1" applyFont="1" applyAlignment="1">
      <alignment horizontal="right" vertical="center" wrapText="1"/>
    </xf>
    <xf numFmtId="3" fontId="16" fillId="0" borderId="8" xfId="2" applyNumberFormat="1" applyFont="1" applyBorder="1" applyAlignment="1">
      <alignment horizontal="right" vertical="center" wrapText="1"/>
    </xf>
    <xf numFmtId="3" fontId="35" fillId="0" borderId="7" xfId="2" applyNumberFormat="1" applyFont="1" applyBorder="1" applyAlignment="1">
      <alignment horizontal="right" vertical="center" wrapText="1"/>
    </xf>
    <xf numFmtId="9" fontId="22" fillId="0" borderId="8" xfId="2" applyNumberFormat="1" applyFont="1" applyBorder="1" applyAlignment="1">
      <alignment horizontal="right" vertical="center" wrapText="1"/>
    </xf>
    <xf numFmtId="3" fontId="22" fillId="0" borderId="8" xfId="2" applyNumberFormat="1" applyFont="1" applyBorder="1" applyAlignment="1">
      <alignment horizontal="right" vertical="center" wrapText="1"/>
    </xf>
    <xf numFmtId="3" fontId="39" fillId="0" borderId="7" xfId="2" applyNumberFormat="1" applyFont="1" applyBorder="1" applyAlignment="1">
      <alignment horizontal="right" vertical="center" wrapText="1"/>
    </xf>
    <xf numFmtId="3" fontId="16" fillId="0" borderId="33" xfId="2" applyNumberFormat="1" applyFont="1" applyBorder="1" applyAlignment="1">
      <alignment horizontal="right" vertical="center" wrapText="1"/>
    </xf>
    <xf numFmtId="9" fontId="18" fillId="0" borderId="36" xfId="2" applyNumberFormat="1" applyFont="1" applyBorder="1" applyAlignment="1">
      <alignment horizontal="right" vertical="center" shrinkToFit="1"/>
    </xf>
    <xf numFmtId="3" fontId="22" fillId="0" borderId="33" xfId="2" applyNumberFormat="1" applyFont="1" applyBorder="1" applyAlignment="1">
      <alignment horizontal="right" vertical="center" wrapText="1"/>
    </xf>
    <xf numFmtId="9" fontId="16" fillId="0" borderId="8" xfId="2" applyNumberFormat="1" applyFont="1" applyBorder="1" applyAlignment="1">
      <alignment horizontal="right" vertical="center" shrinkToFit="1"/>
    </xf>
    <xf numFmtId="9" fontId="18" fillId="0" borderId="33" xfId="2" applyNumberFormat="1" applyFont="1" applyBorder="1" applyAlignment="1">
      <alignment horizontal="right" shrinkToFit="1"/>
    </xf>
    <xf numFmtId="3" fontId="18" fillId="0" borderId="0" xfId="2" applyNumberFormat="1" applyFont="1" applyAlignment="1">
      <alignment horizontal="right" shrinkToFit="1"/>
    </xf>
    <xf numFmtId="3" fontId="18" fillId="0" borderId="33" xfId="2" applyNumberFormat="1" applyFont="1" applyBorder="1" applyAlignment="1">
      <alignment horizontal="right" shrinkToFit="1"/>
    </xf>
    <xf numFmtId="3" fontId="34" fillId="0" borderId="34" xfId="2" applyNumberFormat="1" applyFont="1" applyBorder="1" applyAlignment="1">
      <alignment horizontal="right" shrinkToFit="1"/>
    </xf>
    <xf numFmtId="9" fontId="18" fillId="0" borderId="35" xfId="2" applyNumberFormat="1" applyFont="1" applyBorder="1" applyAlignment="1">
      <alignment horizontal="right" shrinkToFit="1"/>
    </xf>
    <xf numFmtId="3" fontId="18" fillId="0" borderId="35" xfId="2" applyNumberFormat="1" applyFont="1" applyBorder="1" applyAlignment="1">
      <alignment horizontal="right" shrinkToFit="1"/>
    </xf>
    <xf numFmtId="0" fontId="11" fillId="0" borderId="21" xfId="2" applyFont="1" applyBorder="1" applyAlignment="1">
      <alignment horizontal="left" wrapText="1"/>
    </xf>
    <xf numFmtId="0" fontId="9" fillId="0" borderId="19" xfId="2" applyFont="1" applyBorder="1" applyAlignment="1">
      <alignment horizontal="right" wrapText="1"/>
    </xf>
    <xf numFmtId="166" fontId="18" fillId="0" borderId="0" xfId="2" applyNumberFormat="1" applyFont="1" applyAlignment="1">
      <alignment horizontal="right" shrinkToFit="1"/>
    </xf>
    <xf numFmtId="0" fontId="16" fillId="0" borderId="13" xfId="2" applyFont="1" applyBorder="1" applyAlignment="1">
      <alignment horizontal="right" wrapText="1"/>
    </xf>
    <xf numFmtId="0" fontId="9" fillId="0" borderId="37" xfId="2" applyFont="1" applyBorder="1" applyAlignment="1">
      <alignment horizontal="right" wrapText="1"/>
    </xf>
    <xf numFmtId="0" fontId="9" fillId="0" borderId="13" xfId="2" applyFont="1" applyBorder="1" applyAlignment="1">
      <alignment horizontal="right" wrapText="1"/>
    </xf>
    <xf numFmtId="0" fontId="6" fillId="0" borderId="0" xfId="2" applyFont="1" applyAlignment="1">
      <alignment horizontal="left" wrapText="1"/>
    </xf>
    <xf numFmtId="1" fontId="35" fillId="0" borderId="6" xfId="2" applyNumberFormat="1" applyFont="1" applyBorder="1" applyAlignment="1">
      <alignment horizontal="right" shrinkToFit="1"/>
    </xf>
    <xf numFmtId="0" fontId="22" fillId="0" borderId="13" xfId="2" applyFont="1" applyBorder="1" applyAlignment="1">
      <alignment horizontal="right" wrapText="1"/>
    </xf>
    <xf numFmtId="0" fontId="4" fillId="0" borderId="37" xfId="2" applyFont="1" applyBorder="1" applyAlignment="1">
      <alignment horizontal="right" wrapText="1"/>
    </xf>
    <xf numFmtId="0" fontId="4" fillId="0" borderId="13" xfId="2" applyFont="1" applyBorder="1" applyAlignment="1">
      <alignment horizontal="right" wrapText="1"/>
    </xf>
    <xf numFmtId="0" fontId="3" fillId="0" borderId="0" xfId="2" applyAlignment="1">
      <alignment horizontal="right" wrapText="1"/>
    </xf>
    <xf numFmtId="0" fontId="4" fillId="0" borderId="0" xfId="2" applyFont="1" applyAlignment="1">
      <alignment horizontal="right" vertical="center" wrapText="1"/>
    </xf>
    <xf numFmtId="0" fontId="5" fillId="0" borderId="0" xfId="2" applyFont="1" applyAlignment="1">
      <alignment horizontal="left" vertical="top"/>
    </xf>
    <xf numFmtId="1" fontId="18" fillId="0" borderId="0" xfId="2" applyNumberFormat="1" applyFont="1" applyAlignment="1">
      <alignment horizontal="right" vertical="center" shrinkToFit="1"/>
    </xf>
    <xf numFmtId="3" fontId="34" fillId="0" borderId="0" xfId="2" applyNumberFormat="1" applyFont="1" applyAlignment="1">
      <alignment horizontal="right" vertical="center" shrinkToFit="1"/>
    </xf>
    <xf numFmtId="9" fontId="18" fillId="0" borderId="0" xfId="2" applyNumberFormat="1" applyFont="1" applyAlignment="1">
      <alignment horizontal="right" vertical="center" wrapText="1"/>
    </xf>
    <xf numFmtId="0" fontId="8" fillId="0" borderId="7" xfId="2" applyFont="1" applyBorder="1" applyAlignment="1">
      <alignment horizontal="right" vertical="top" wrapText="1"/>
    </xf>
    <xf numFmtId="3" fontId="16" fillId="0" borderId="5" xfId="2" applyNumberFormat="1" applyFont="1" applyBorder="1" applyAlignment="1">
      <alignment horizontal="right" wrapText="1"/>
    </xf>
    <xf numFmtId="9" fontId="16" fillId="0" borderId="5" xfId="2" applyNumberFormat="1" applyFont="1" applyBorder="1" applyAlignment="1">
      <alignment horizontal="right" wrapText="1"/>
    </xf>
    <xf numFmtId="0" fontId="8" fillId="0" borderId="7" xfId="2" applyFont="1" applyBorder="1" applyAlignment="1">
      <alignment horizontal="left" wrapText="1"/>
    </xf>
    <xf numFmtId="9" fontId="35" fillId="0" borderId="0" xfId="2" applyNumberFormat="1" applyFont="1" applyAlignment="1">
      <alignment horizontal="right" vertical="center" wrapText="1"/>
    </xf>
    <xf numFmtId="9" fontId="35" fillId="0" borderId="6" xfId="2" applyNumberFormat="1" applyFont="1" applyBorder="1" applyAlignment="1">
      <alignment horizontal="right" vertical="center" wrapText="1"/>
    </xf>
    <xf numFmtId="0" fontId="8" fillId="0" borderId="7" xfId="2" applyFont="1" applyBorder="1" applyAlignment="1">
      <alignment horizontal="left" vertical="center" wrapText="1"/>
    </xf>
    <xf numFmtId="9" fontId="35" fillId="0" borderId="7" xfId="2" applyNumberFormat="1" applyFont="1" applyBorder="1" applyAlignment="1">
      <alignment horizontal="right" vertical="center" shrinkToFit="1"/>
    </xf>
    <xf numFmtId="9" fontId="35" fillId="0" borderId="34" xfId="2" applyNumberFormat="1" applyFont="1" applyBorder="1" applyAlignment="1">
      <alignment horizontal="right" vertical="center" shrinkToFit="1"/>
    </xf>
    <xf numFmtId="0" fontId="11" fillId="0" borderId="34" xfId="2" applyFont="1" applyBorder="1" applyAlignment="1">
      <alignment horizontal="left" wrapText="1"/>
    </xf>
    <xf numFmtId="9" fontId="35" fillId="0" borderId="7" xfId="2" applyNumberFormat="1" applyFont="1" applyBorder="1" applyAlignment="1">
      <alignment horizontal="right" vertical="center" wrapText="1"/>
    </xf>
    <xf numFmtId="9" fontId="8" fillId="0" borderId="7" xfId="2" applyNumberFormat="1" applyFont="1" applyBorder="1" applyAlignment="1">
      <alignment horizontal="right" vertical="center" wrapText="1"/>
    </xf>
    <xf numFmtId="0" fontId="8" fillId="0" borderId="37" xfId="2" applyFont="1" applyBorder="1" applyAlignment="1">
      <alignment horizontal="left" vertical="center" wrapText="1"/>
    </xf>
    <xf numFmtId="0" fontId="11" fillId="0" borderId="34" xfId="2" applyFont="1" applyBorder="1" applyAlignment="1">
      <alignment horizontal="left" vertical="center" wrapText="1"/>
    </xf>
    <xf numFmtId="9" fontId="8" fillId="0" borderId="7" xfId="2" applyNumberFormat="1" applyFont="1" applyBorder="1" applyAlignment="1">
      <alignment horizontal="right" wrapText="1"/>
    </xf>
    <xf numFmtId="3" fontId="8" fillId="0" borderId="0" xfId="2" applyNumberFormat="1" applyFont="1" applyAlignment="1">
      <alignment horizontal="right" wrapText="1"/>
    </xf>
    <xf numFmtId="9" fontId="35" fillId="0" borderId="6" xfId="2" applyNumberFormat="1" applyFont="1" applyBorder="1" applyAlignment="1">
      <alignment horizontal="right" wrapText="1"/>
    </xf>
    <xf numFmtId="3" fontId="16" fillId="0" borderId="8" xfId="2" applyNumberFormat="1" applyFont="1" applyBorder="1" applyAlignment="1">
      <alignment horizontal="right" shrinkToFit="1"/>
    </xf>
    <xf numFmtId="3" fontId="16" fillId="0" borderId="0" xfId="2" applyNumberFormat="1" applyFont="1" applyAlignment="1">
      <alignment horizontal="right" shrinkToFit="1"/>
    </xf>
    <xf numFmtId="9" fontId="35" fillId="0" borderId="7" xfId="2" applyNumberFormat="1" applyFont="1" applyBorder="1" applyAlignment="1">
      <alignment horizontal="right" shrinkToFit="1"/>
    </xf>
    <xf numFmtId="0" fontId="8" fillId="0" borderId="34" xfId="2" applyFont="1" applyBorder="1" applyAlignment="1">
      <alignment horizontal="right" vertical="center" wrapText="1"/>
    </xf>
    <xf numFmtId="9" fontId="16" fillId="0" borderId="33" xfId="2" applyNumberFormat="1" applyFont="1" applyBorder="1" applyAlignment="1">
      <alignment horizontal="right" vertical="center" wrapText="1"/>
    </xf>
    <xf numFmtId="0" fontId="11" fillId="0" borderId="21" xfId="2" applyFont="1" applyBorder="1" applyAlignment="1">
      <alignment horizontal="left" vertical="center" wrapText="1"/>
    </xf>
    <xf numFmtId="1" fontId="35" fillId="0" borderId="7" xfId="2" applyNumberFormat="1" applyFont="1" applyBorder="1" applyAlignment="1">
      <alignment horizontal="right" shrinkToFit="1"/>
    </xf>
    <xf numFmtId="0" fontId="3" fillId="0" borderId="38" xfId="2" applyBorder="1" applyAlignment="1">
      <alignment horizontal="right" wrapText="1"/>
    </xf>
    <xf numFmtId="0" fontId="4" fillId="0" borderId="38" xfId="2" applyFont="1" applyBorder="1" applyAlignment="1">
      <alignment horizontal="left" wrapText="1"/>
    </xf>
    <xf numFmtId="0" fontId="8" fillId="0" borderId="38" xfId="2" applyFont="1" applyBorder="1" applyAlignment="1">
      <alignment horizontal="right" wrapText="1"/>
    </xf>
    <xf numFmtId="0" fontId="40" fillId="0" borderId="38" xfId="2" applyFont="1" applyBorder="1" applyAlignment="1">
      <alignment horizontal="right" wrapText="1"/>
    </xf>
    <xf numFmtId="0" fontId="45" fillId="0" borderId="0" xfId="0" applyFont="1" applyAlignment="1">
      <alignment vertical="center"/>
    </xf>
    <xf numFmtId="1" fontId="9" fillId="0" borderId="29" xfId="2" applyNumberFormat="1" applyFont="1" applyBorder="1" applyAlignment="1">
      <alignment horizontal="right" shrinkToFit="1"/>
    </xf>
    <xf numFmtId="1" fontId="18" fillId="0" borderId="3" xfId="2" applyNumberFormat="1" applyFont="1" applyBorder="1" applyAlignment="1">
      <alignment horizontal="right" shrinkToFit="1"/>
    </xf>
    <xf numFmtId="0" fontId="8" fillId="0" borderId="29" xfId="2" applyFont="1" applyBorder="1" applyAlignment="1">
      <alignment horizontal="right" wrapText="1"/>
    </xf>
    <xf numFmtId="0" fontId="9" fillId="0" borderId="3" xfId="2" applyFont="1" applyBorder="1" applyAlignment="1">
      <alignment horizontal="right" wrapText="1"/>
    </xf>
    <xf numFmtId="1" fontId="9" fillId="0" borderId="12" xfId="2" applyNumberFormat="1" applyFont="1" applyBorder="1" applyAlignment="1">
      <alignment horizontal="right" shrinkToFit="1"/>
    </xf>
    <xf numFmtId="0" fontId="8" fillId="0" borderId="12" xfId="2" applyFont="1" applyBorder="1" applyAlignment="1">
      <alignment horizontal="right" wrapText="1"/>
    </xf>
    <xf numFmtId="164" fontId="16" fillId="0" borderId="0" xfId="2" applyNumberFormat="1" applyFont="1" applyAlignment="1">
      <alignment horizontal="right" vertical="center" wrapText="1"/>
    </xf>
    <xf numFmtId="0" fontId="16" fillId="0" borderId="0" xfId="2" applyFont="1" applyAlignment="1">
      <alignment horizontal="right" vertical="center" wrapText="1"/>
    </xf>
    <xf numFmtId="0" fontId="38" fillId="0" borderId="0" xfId="2" applyFont="1" applyAlignment="1">
      <alignment vertical="top" wrapText="1"/>
    </xf>
    <xf numFmtId="0" fontId="18" fillId="0" borderId="12" xfId="2" applyFont="1" applyBorder="1" applyAlignment="1">
      <alignment horizontal="left" vertical="center" wrapText="1"/>
    </xf>
    <xf numFmtId="0" fontId="46" fillId="0" borderId="0" xfId="2" applyFont="1" applyAlignment="1">
      <alignment vertical="top"/>
    </xf>
    <xf numFmtId="0" fontId="46" fillId="0" borderId="0" xfId="2" applyFont="1" applyAlignment="1">
      <alignment horizontal="right" vertical="top"/>
    </xf>
    <xf numFmtId="0" fontId="46" fillId="0" borderId="0" xfId="2" applyFont="1" applyAlignment="1">
      <alignment horizontal="right" vertical="top" wrapText="1"/>
    </xf>
    <xf numFmtId="0" fontId="47" fillId="0" borderId="0" xfId="2" applyFont="1" applyAlignment="1">
      <alignment horizontal="right" vertical="top" wrapText="1"/>
    </xf>
    <xf numFmtId="0" fontId="47" fillId="0" borderId="0" xfId="2" applyFont="1" applyAlignment="1">
      <alignment vertical="top"/>
    </xf>
    <xf numFmtId="0" fontId="4" fillId="0" borderId="0" xfId="2" applyFont="1" applyAlignment="1">
      <alignment vertical="center" wrapText="1"/>
    </xf>
    <xf numFmtId="0" fontId="49" fillId="0" borderId="0" xfId="0" applyFont="1" applyAlignment="1">
      <alignment horizontal="right" vertical="top"/>
    </xf>
    <xf numFmtId="0" fontId="6" fillId="0" borderId="0" xfId="2" applyFont="1" applyAlignment="1">
      <alignment horizontal="left" vertical="top" wrapText="1"/>
    </xf>
    <xf numFmtId="0" fontId="5" fillId="0" borderId="0" xfId="2" applyFont="1" applyAlignment="1">
      <alignment horizontal="left" vertical="top" wrapText="1"/>
    </xf>
    <xf numFmtId="0" fontId="15" fillId="0" borderId="9" xfId="2" applyFont="1" applyBorder="1" applyAlignment="1">
      <alignment horizontal="left" wrapText="1"/>
    </xf>
    <xf numFmtId="0" fontId="48" fillId="0" borderId="0" xfId="2" applyFont="1" applyAlignment="1">
      <alignment horizontal="right" vertical="top"/>
    </xf>
    <xf numFmtId="49" fontId="5" fillId="0" borderId="0" xfId="2" applyNumberFormat="1" applyFont="1" applyAlignment="1">
      <alignment horizontal="left" vertical="top" wrapText="1"/>
    </xf>
    <xf numFmtId="0" fontId="15" fillId="0" borderId="14" xfId="2" applyFont="1" applyBorder="1" applyAlignment="1">
      <alignment horizontal="left" wrapText="1"/>
    </xf>
    <xf numFmtId="49" fontId="8" fillId="0" borderId="7" xfId="2" applyNumberFormat="1" applyFont="1" applyBorder="1" applyAlignment="1">
      <alignment horizontal="right" wrapText="1"/>
    </xf>
    <xf numFmtId="49" fontId="9" fillId="0" borderId="7" xfId="2" applyNumberFormat="1" applyFont="1" applyBorder="1" applyAlignment="1">
      <alignment horizontal="right" wrapText="1"/>
    </xf>
    <xf numFmtId="49" fontId="9" fillId="0" borderId="7" xfId="2" applyNumberFormat="1" applyFont="1" applyBorder="1" applyAlignment="1">
      <alignment horizontal="right"/>
    </xf>
    <xf numFmtId="49" fontId="15" fillId="0" borderId="27" xfId="2" applyNumberFormat="1" applyFont="1" applyBorder="1" applyAlignment="1">
      <alignment horizontal="left" wrapText="1"/>
    </xf>
    <xf numFmtId="49" fontId="31" fillId="0" borderId="27" xfId="2" applyNumberFormat="1" applyFont="1" applyBorder="1" applyAlignment="1">
      <alignment horizontal="left" wrapText="1"/>
    </xf>
    <xf numFmtId="49" fontId="31" fillId="0" borderId="27" xfId="2" applyNumberFormat="1" applyFont="1" applyBorder="1" applyAlignment="1">
      <alignment horizontal="left" vertical="top"/>
    </xf>
    <xf numFmtId="0" fontId="29" fillId="0" borderId="0" xfId="2" applyFont="1" applyAlignment="1">
      <alignment horizontal="left" vertical="center" wrapText="1"/>
    </xf>
    <xf numFmtId="0" fontId="3" fillId="0" borderId="0" xfId="2" applyAlignment="1">
      <alignment horizontal="left" vertical="center" wrapText="1"/>
    </xf>
    <xf numFmtId="0" fontId="3" fillId="0" borderId="0" xfId="2" applyAlignment="1">
      <alignment horizontal="left" vertical="center"/>
    </xf>
    <xf numFmtId="0" fontId="9" fillId="0" borderId="0" xfId="2" applyFont="1" applyAlignment="1">
      <alignment horizontal="right" vertical="center" wrapText="1"/>
    </xf>
    <xf numFmtId="0" fontId="25" fillId="0" borderId="9" xfId="2" applyFont="1" applyBorder="1" applyAlignment="1">
      <alignment horizontal="left"/>
    </xf>
    <xf numFmtId="0" fontId="4" fillId="0" borderId="0" xfId="2" applyFont="1" applyAlignment="1">
      <alignment horizontal="left" vertical="center" wrapText="1"/>
    </xf>
    <xf numFmtId="0" fontId="9" fillId="0" borderId="7" xfId="2" applyFont="1" applyBorder="1" applyAlignment="1">
      <alignment horizontal="left" vertical="center" wrapText="1"/>
    </xf>
    <xf numFmtId="0" fontId="9" fillId="0" borderId="6" xfId="2" applyFont="1" applyBorder="1" applyAlignment="1">
      <alignment horizontal="left" vertical="center" wrapText="1"/>
    </xf>
    <xf numFmtId="0" fontId="8" fillId="0" borderId="6" xfId="2" applyFont="1" applyBorder="1" applyAlignment="1">
      <alignment horizontal="left" vertical="center" wrapText="1"/>
    </xf>
    <xf numFmtId="0" fontId="11" fillId="0" borderId="6" xfId="2" applyFont="1" applyBorder="1" applyAlignment="1">
      <alignment horizontal="left" vertical="center" wrapText="1"/>
    </xf>
    <xf numFmtId="0" fontId="8" fillId="0" borderId="6" xfId="2" applyFont="1" applyBorder="1" applyAlignment="1">
      <alignment horizontal="left" vertical="center" wrapText="1" indent="1"/>
    </xf>
    <xf numFmtId="0" fontId="18" fillId="0" borderId="7" xfId="2" applyFont="1" applyBorder="1" applyAlignment="1">
      <alignment horizontal="left" vertical="center" wrapText="1"/>
    </xf>
    <xf numFmtId="0" fontId="11" fillId="0" borderId="7" xfId="2" applyFont="1" applyBorder="1" applyAlignment="1">
      <alignment horizontal="left" vertical="center" wrapText="1"/>
    </xf>
    <xf numFmtId="0" fontId="8" fillId="0" borderId="0" xfId="2" applyFont="1" applyAlignment="1">
      <alignment horizontal="left" vertical="center" wrapText="1"/>
    </xf>
    <xf numFmtId="0" fontId="8" fillId="0" borderId="6" xfId="2" applyFont="1" applyBorder="1" applyAlignment="1">
      <alignment horizontal="left" wrapText="1" indent="1"/>
    </xf>
    <xf numFmtId="0" fontId="8" fillId="0" borderId="7" xfId="2" applyFont="1" applyBorder="1" applyAlignment="1">
      <alignment horizontal="left" vertical="center" wrapText="1"/>
    </xf>
    <xf numFmtId="0" fontId="9" fillId="0" borderId="6" xfId="2" applyFont="1" applyBorder="1" applyAlignment="1">
      <alignment horizontal="left" vertical="center" wrapText="1" indent="1"/>
    </xf>
    <xf numFmtId="0" fontId="9" fillId="0" borderId="0" xfId="2" applyFont="1" applyAlignment="1">
      <alignment horizontal="left" vertical="center" wrapText="1"/>
    </xf>
    <xf numFmtId="0" fontId="15" fillId="0" borderId="21" xfId="0" applyFont="1" applyBorder="1" applyAlignment="1">
      <alignment horizontal="left" vertical="center" wrapText="1"/>
    </xf>
    <xf numFmtId="0" fontId="8" fillId="0" borderId="7" xfId="2" applyFont="1" applyBorder="1" applyAlignment="1">
      <alignment horizontal="right" wrapText="1"/>
    </xf>
    <xf numFmtId="0" fontId="3" fillId="0" borderId="7" xfId="2" applyBorder="1" applyAlignment="1">
      <alignment horizontal="right" wrapText="1"/>
    </xf>
    <xf numFmtId="0" fontId="41" fillId="0" borderId="7" xfId="2" applyFont="1" applyBorder="1" applyAlignment="1">
      <alignment horizontal="right" wrapText="1"/>
    </xf>
    <xf numFmtId="0" fontId="40" fillId="0" borderId="7" xfId="2" applyFont="1" applyBorder="1" applyAlignment="1">
      <alignment horizontal="right" wrapText="1"/>
    </xf>
    <xf numFmtId="0" fontId="15" fillId="0" borderId="26" xfId="2" applyFont="1" applyBorder="1" applyAlignment="1">
      <alignment horizontal="left" wrapText="1"/>
    </xf>
    <xf numFmtId="0" fontId="50" fillId="0" borderId="0" xfId="2" applyFont="1" applyAlignment="1">
      <alignment horizontal="right" vertical="top"/>
    </xf>
    <xf numFmtId="0" fontId="8" fillId="0" borderId="24" xfId="2" applyFont="1" applyBorder="1" applyAlignment="1">
      <alignment horizontal="right" wrapText="1"/>
    </xf>
    <xf numFmtId="0" fontId="3" fillId="0" borderId="24" xfId="2" applyBorder="1" applyAlignment="1">
      <alignment horizontal="right" wrapText="1"/>
    </xf>
    <xf numFmtId="0" fontId="8" fillId="0" borderId="26" xfId="2" applyFont="1" applyBorder="1" applyAlignment="1">
      <alignment horizontal="right" wrapText="1"/>
    </xf>
    <xf numFmtId="0" fontId="3" fillId="0" borderId="26" xfId="2" applyBorder="1" applyAlignment="1">
      <alignment horizontal="right" wrapText="1"/>
    </xf>
    <xf numFmtId="0" fontId="15" fillId="0" borderId="21" xfId="2" applyFont="1" applyBorder="1" applyAlignment="1">
      <alignment horizontal="left" wrapText="1"/>
    </xf>
    <xf numFmtId="0" fontId="3" fillId="0" borderId="21" xfId="2" applyBorder="1" applyAlignment="1">
      <alignment horizontal="left" vertical="top" wrapText="1"/>
    </xf>
    <xf numFmtId="0" fontId="29" fillId="0" borderId="0" xfId="2" applyFont="1" applyAlignment="1">
      <alignment horizontal="left" wrapText="1"/>
    </xf>
    <xf numFmtId="0" fontId="43" fillId="0" borderId="0" xfId="2" applyFont="1" applyAlignment="1">
      <alignment horizontal="left" wrapText="1"/>
    </xf>
  </cellXfs>
  <cellStyles count="3">
    <cellStyle name="Gut" xfId="1" builtinId="26"/>
    <cellStyle name="Standard" xfId="0" builtinId="0"/>
    <cellStyle name="Standard 2" xfId="2" xr:uid="{94FB9028-F5EF-E643-94F8-705AFF693784}"/>
  </cellStyles>
  <dxfs count="4">
    <dxf>
      <fill>
        <patternFill>
          <bgColor rgb="FF7030A0"/>
        </patternFill>
      </fill>
    </dxf>
    <dxf>
      <fill>
        <patternFill>
          <bgColor rgb="FF00B0F0"/>
        </patternFill>
      </fill>
    </dxf>
    <dxf>
      <fill>
        <patternFill>
          <bgColor rgb="FF7030A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83A5550F-0FEE-78D8-A074-431B77496E09}"/>
            </a:ext>
          </a:extLst>
        </xdr:cNvPr>
        <xdr:cNvPicPr>
          <a:picLocks noChangeAspect="1"/>
        </xdr:cNvPicPr>
      </xdr:nvPicPr>
      <xdr:blipFill>
        <a:blip xmlns:r="http://schemas.openxmlformats.org/officeDocument/2006/relationships" r:embed="rId1"/>
        <a:stretch>
          <a:fillRect/>
        </a:stretch>
      </xdr:blipFill>
      <xdr:spPr>
        <a:xfrm>
          <a:off x="192314" y="183242"/>
          <a:ext cx="1422400" cy="398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1447799</xdr:colOff>
      <xdr:row>1</xdr:row>
      <xdr:rowOff>422292</xdr:rowOff>
    </xdr:to>
    <xdr:pic>
      <xdr:nvPicPr>
        <xdr:cNvPr id="2" name="Bild 1">
          <a:extLst>
            <a:ext uri="{FF2B5EF4-FFF2-40B4-BE49-F238E27FC236}">
              <a16:creationId xmlns:a16="http://schemas.microsoft.com/office/drawing/2014/main" id="{54B3BD10-20BF-9C42-B57E-ADD8D50DEC10}"/>
            </a:ext>
          </a:extLst>
        </xdr:cNvPr>
        <xdr:cNvPicPr>
          <a:picLocks noChangeAspect="1"/>
        </xdr:cNvPicPr>
      </xdr:nvPicPr>
      <xdr:blipFill>
        <a:blip xmlns:r="http://schemas.openxmlformats.org/officeDocument/2006/relationships" r:embed="rId1"/>
        <a:stretch>
          <a:fillRect/>
        </a:stretch>
      </xdr:blipFill>
      <xdr:spPr>
        <a:xfrm>
          <a:off x="192314" y="183242"/>
          <a:ext cx="1436914" cy="402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2B9AA1D4-6C15-B144-B0F1-34935A3496F9}"/>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21D24CA-8AE5-9D48-88C8-9C841B09B39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1BC63EBD-515A-E646-AC5B-471BC6E911AC}"/>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9B59DC05-987E-8D47-9344-67F841826F1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0</xdr:colOff>
      <xdr:row>99</xdr:row>
      <xdr:rowOff>0</xdr:rowOff>
    </xdr:from>
    <xdr:ext cx="648335" cy="0"/>
    <xdr:sp macro="" textlink="">
      <xdr:nvSpPr>
        <xdr:cNvPr id="2" name="Shape 38">
          <a:extLst>
            <a:ext uri="{FF2B5EF4-FFF2-40B4-BE49-F238E27FC236}">
              <a16:creationId xmlns:a16="http://schemas.microsoft.com/office/drawing/2014/main" id="{DA833BFB-341B-F445-BA70-4F6B6E3EAD19}"/>
            </a:ext>
          </a:extLst>
        </xdr:cNvPr>
        <xdr:cNvSpPr/>
      </xdr:nvSpPr>
      <xdr:spPr>
        <a:xfrm>
          <a:off x="4572000" y="27076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0</xdr:colOff>
      <xdr:row>99</xdr:row>
      <xdr:rowOff>0</xdr:rowOff>
    </xdr:from>
    <xdr:ext cx="648335" cy="0"/>
    <xdr:sp macro="" textlink="">
      <xdr:nvSpPr>
        <xdr:cNvPr id="3" name="Shape 39">
          <a:extLst>
            <a:ext uri="{FF2B5EF4-FFF2-40B4-BE49-F238E27FC236}">
              <a16:creationId xmlns:a16="http://schemas.microsoft.com/office/drawing/2014/main" id="{872703BE-69B9-3245-AEBE-5E9D83DDD319}"/>
            </a:ext>
          </a:extLst>
        </xdr:cNvPr>
        <xdr:cNvSpPr/>
      </xdr:nvSpPr>
      <xdr:spPr>
        <a:xfrm>
          <a:off x="6858000" y="27076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99</xdr:row>
      <xdr:rowOff>0</xdr:rowOff>
    </xdr:from>
    <xdr:ext cx="648335" cy="0"/>
    <xdr:sp macro="" textlink="">
      <xdr:nvSpPr>
        <xdr:cNvPr id="4" name="Shape 40">
          <a:extLst>
            <a:ext uri="{FF2B5EF4-FFF2-40B4-BE49-F238E27FC236}">
              <a16:creationId xmlns:a16="http://schemas.microsoft.com/office/drawing/2014/main" id="{40C9B5FB-1FED-F44F-8009-3C51237F69CB}"/>
            </a:ext>
          </a:extLst>
        </xdr:cNvPr>
        <xdr:cNvSpPr/>
      </xdr:nvSpPr>
      <xdr:spPr>
        <a:xfrm>
          <a:off x="2286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99</xdr:row>
      <xdr:rowOff>0</xdr:rowOff>
    </xdr:from>
    <xdr:ext cx="648335" cy="0"/>
    <xdr:sp macro="" textlink="">
      <xdr:nvSpPr>
        <xdr:cNvPr id="5" name="Shape 41">
          <a:extLst>
            <a:ext uri="{FF2B5EF4-FFF2-40B4-BE49-F238E27FC236}">
              <a16:creationId xmlns:a16="http://schemas.microsoft.com/office/drawing/2014/main" id="{38684015-8A2F-164F-BD38-F7289E7BC2E0}"/>
            </a:ext>
          </a:extLst>
        </xdr:cNvPr>
        <xdr:cNvSpPr/>
      </xdr:nvSpPr>
      <xdr:spPr>
        <a:xfrm>
          <a:off x="3429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11</xdr:col>
      <xdr:colOff>0</xdr:colOff>
      <xdr:row>99</xdr:row>
      <xdr:rowOff>0</xdr:rowOff>
    </xdr:from>
    <xdr:ext cx="648335" cy="0"/>
    <xdr:sp macro="" textlink="">
      <xdr:nvSpPr>
        <xdr:cNvPr id="6" name="Shape 42">
          <a:extLst>
            <a:ext uri="{FF2B5EF4-FFF2-40B4-BE49-F238E27FC236}">
              <a16:creationId xmlns:a16="http://schemas.microsoft.com/office/drawing/2014/main" id="{5703B723-8B2F-BC4C-BF10-88DB722F3EBD}"/>
            </a:ext>
          </a:extLst>
        </xdr:cNvPr>
        <xdr:cNvSpPr/>
      </xdr:nvSpPr>
      <xdr:spPr>
        <a:xfrm>
          <a:off x="5715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163</xdr:row>
      <xdr:rowOff>0</xdr:rowOff>
    </xdr:from>
    <xdr:ext cx="648335" cy="0"/>
    <xdr:sp macro="" textlink="">
      <xdr:nvSpPr>
        <xdr:cNvPr id="7" name="Shape 43">
          <a:extLst>
            <a:ext uri="{FF2B5EF4-FFF2-40B4-BE49-F238E27FC236}">
              <a16:creationId xmlns:a16="http://schemas.microsoft.com/office/drawing/2014/main" id="{ACA2E0E5-B005-A545-89BC-FE718B62F0E9}"/>
            </a:ext>
          </a:extLst>
        </xdr:cNvPr>
        <xdr:cNvSpPr/>
      </xdr:nvSpPr>
      <xdr:spPr>
        <a:xfrm>
          <a:off x="4045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44994</xdr:colOff>
      <xdr:row>163</xdr:row>
      <xdr:rowOff>0</xdr:rowOff>
    </xdr:from>
    <xdr:ext cx="648335" cy="0"/>
    <xdr:sp macro="" textlink="">
      <xdr:nvSpPr>
        <xdr:cNvPr id="8" name="Shape 44">
          <a:extLst>
            <a:ext uri="{FF2B5EF4-FFF2-40B4-BE49-F238E27FC236}">
              <a16:creationId xmlns:a16="http://schemas.microsoft.com/office/drawing/2014/main" id="{767FB767-819D-EB44-BB5B-1E8E22CE4CD9}"/>
            </a:ext>
          </a:extLst>
        </xdr:cNvPr>
        <xdr:cNvSpPr/>
      </xdr:nvSpPr>
      <xdr:spPr>
        <a:xfrm>
          <a:off x="6331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163</xdr:row>
      <xdr:rowOff>0</xdr:rowOff>
    </xdr:from>
    <xdr:ext cx="648335" cy="0"/>
    <xdr:sp macro="" textlink="">
      <xdr:nvSpPr>
        <xdr:cNvPr id="9" name="Shape 45">
          <a:extLst>
            <a:ext uri="{FF2B5EF4-FFF2-40B4-BE49-F238E27FC236}">
              <a16:creationId xmlns:a16="http://schemas.microsoft.com/office/drawing/2014/main" id="{B42AA189-2FE5-A54E-935C-E08AC526F79B}"/>
            </a:ext>
          </a:extLst>
        </xdr:cNvPr>
        <xdr:cNvSpPr/>
      </xdr:nvSpPr>
      <xdr:spPr>
        <a:xfrm>
          <a:off x="1764995"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163</xdr:row>
      <xdr:rowOff>0</xdr:rowOff>
    </xdr:from>
    <xdr:ext cx="648335" cy="0"/>
    <xdr:sp macro="" textlink="">
      <xdr:nvSpPr>
        <xdr:cNvPr id="10" name="Shape 46">
          <a:extLst>
            <a:ext uri="{FF2B5EF4-FFF2-40B4-BE49-F238E27FC236}">
              <a16:creationId xmlns:a16="http://schemas.microsoft.com/office/drawing/2014/main" id="{F2A32A5B-C577-284F-8909-4A1B0661FDA4}"/>
            </a:ext>
          </a:extLst>
        </xdr:cNvPr>
        <xdr:cNvSpPr/>
      </xdr:nvSpPr>
      <xdr:spPr>
        <a:xfrm>
          <a:off x="2902494"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163</xdr:row>
      <xdr:rowOff>0</xdr:rowOff>
    </xdr:from>
    <xdr:ext cx="648335" cy="0"/>
    <xdr:sp macro="" textlink="">
      <xdr:nvSpPr>
        <xdr:cNvPr id="11" name="Shape 47">
          <a:extLst>
            <a:ext uri="{FF2B5EF4-FFF2-40B4-BE49-F238E27FC236}">
              <a16:creationId xmlns:a16="http://schemas.microsoft.com/office/drawing/2014/main" id="{1B8C9F6A-5861-A64A-A8F5-C2D0D57F27DA}"/>
            </a:ext>
          </a:extLst>
        </xdr:cNvPr>
        <xdr:cNvSpPr/>
      </xdr:nvSpPr>
      <xdr:spPr>
        <a:xfrm>
          <a:off x="5188496"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20A49B03-CB59-2042-9B23-0D0D12AF11C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F344F9C5-02CC-314E-B6E7-B3EC754DFC33}"/>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3" name="Bild 1">
          <a:extLst>
            <a:ext uri="{FF2B5EF4-FFF2-40B4-BE49-F238E27FC236}">
              <a16:creationId xmlns:a16="http://schemas.microsoft.com/office/drawing/2014/main" id="{7E5E1EE9-8D7D-884A-81CE-AF20810127DD}"/>
            </a:ext>
          </a:extLst>
        </xdr:cNvPr>
        <xdr:cNvPicPr>
          <a:picLocks noChangeAspect="1"/>
        </xdr:cNvPicPr>
      </xdr:nvPicPr>
      <xdr:blipFill>
        <a:blip xmlns:r="http://schemas.openxmlformats.org/officeDocument/2006/relationships" r:embed="rId1"/>
        <a:stretch>
          <a:fillRect/>
        </a:stretch>
      </xdr:blipFill>
      <xdr:spPr>
        <a:xfrm>
          <a:off x="188685" y="197756"/>
          <a:ext cx="1422400" cy="398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ACF9AE4-ACA6-3846-8E59-59DF05518EF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EF-CC89-0445-AB53-2EEC2F85D749}">
  <dimension ref="B2:M37"/>
  <sheetViews>
    <sheetView showGridLines="0" zoomScale="140" zoomScaleNormal="140" workbookViewId="0">
      <pane ySplit="5" topLeftCell="A6" activePane="bottomLeft" state="frozen"/>
      <selection pane="bottomLeft"/>
    </sheetView>
  </sheetViews>
  <sheetFormatPr baseColWidth="10" defaultColWidth="7.5" defaultRowHeight="12.75" x14ac:dyDescent="0.2"/>
  <cols>
    <col min="1" max="1" width="2.375" style="3" customWidth="1"/>
    <col min="2" max="2" width="74" style="3" customWidth="1"/>
    <col min="3" max="3" width="1" style="3" customWidth="1"/>
    <col min="4" max="4" width="10.5" style="3" customWidth="1"/>
    <col min="5" max="5" width="1" style="3" customWidth="1"/>
    <col min="6" max="6" width="9.625" style="3" customWidth="1"/>
    <col min="7" max="7" width="1" style="3" customWidth="1"/>
    <col min="8" max="8" width="9.625" style="3" customWidth="1"/>
    <col min="9" max="9" width="1" style="3" customWidth="1"/>
    <col min="10" max="10" width="9.625" style="3" customWidth="1"/>
    <col min="11" max="11" width="1" style="3" customWidth="1"/>
    <col min="12" max="12" width="9.625" style="3" customWidth="1"/>
    <col min="13" max="13" width="2.375" style="3" customWidth="1"/>
    <col min="14" max="16384" width="7.5" style="3"/>
  </cols>
  <sheetData>
    <row r="2" spans="2:13" ht="33.950000000000003" customHeight="1" x14ac:dyDescent="0.2">
      <c r="B2" s="385"/>
      <c r="C2" s="382"/>
      <c r="D2" s="382"/>
      <c r="E2" s="382"/>
      <c r="F2" s="382"/>
      <c r="G2" s="382"/>
      <c r="H2" s="382"/>
      <c r="I2" s="382"/>
      <c r="J2" s="392" t="s">
        <v>0</v>
      </c>
      <c r="K2" s="392"/>
      <c r="L2" s="392"/>
    </row>
    <row r="3" spans="2:13" ht="12.95" customHeight="1" x14ac:dyDescent="0.2">
      <c r="B3" s="384"/>
      <c r="C3" s="382"/>
      <c r="D3" s="382"/>
      <c r="E3" s="382"/>
      <c r="F3" s="382"/>
      <c r="G3" s="382"/>
      <c r="H3" s="382"/>
      <c r="I3" s="382"/>
      <c r="J3" s="382"/>
      <c r="K3" s="382"/>
      <c r="L3" s="382"/>
    </row>
    <row r="4" spans="2:13" ht="20.100000000000001" customHeight="1" thickBot="1" x14ac:dyDescent="0.25">
      <c r="B4" s="391" t="s">
        <v>1</v>
      </c>
      <c r="C4" s="391"/>
      <c r="D4" s="391"/>
      <c r="E4" s="391"/>
      <c r="F4" s="391"/>
      <c r="G4" s="391"/>
      <c r="H4" s="391"/>
      <c r="I4" s="391"/>
      <c r="J4" s="391"/>
      <c r="K4" s="391"/>
      <c r="L4" s="391"/>
      <c r="M4" s="16"/>
    </row>
    <row r="5" spans="2:13" ht="27.95" customHeight="1" thickTop="1" x14ac:dyDescent="0.2">
      <c r="B5" s="55" t="s">
        <v>2</v>
      </c>
      <c r="C5" s="55"/>
      <c r="D5" s="53">
        <v>2018</v>
      </c>
      <c r="E5" s="54"/>
      <c r="F5" s="53">
        <v>2019</v>
      </c>
      <c r="G5" s="52"/>
      <c r="H5" s="53">
        <v>2020</v>
      </c>
      <c r="I5" s="52"/>
      <c r="J5" s="53">
        <v>2021</v>
      </c>
      <c r="K5" s="52"/>
      <c r="L5" s="51">
        <v>2022</v>
      </c>
      <c r="M5" s="4"/>
    </row>
    <row r="6" spans="2:13" ht="18" customHeight="1" x14ac:dyDescent="0.15">
      <c r="B6" s="50" t="s">
        <v>3</v>
      </c>
      <c r="C6" s="49"/>
      <c r="D6" s="24"/>
      <c r="E6" s="8"/>
      <c r="F6" s="24"/>
      <c r="G6" s="8"/>
      <c r="H6" s="24"/>
      <c r="I6" s="8"/>
      <c r="J6" s="24"/>
      <c r="K6" s="8"/>
      <c r="L6" s="48"/>
      <c r="M6" s="16"/>
    </row>
    <row r="7" spans="2:13" ht="12" customHeight="1" x14ac:dyDescent="0.2">
      <c r="B7" s="15" t="s">
        <v>4</v>
      </c>
      <c r="C7" s="11"/>
      <c r="D7" s="29">
        <v>130</v>
      </c>
      <c r="E7" s="47"/>
      <c r="F7" s="45">
        <v>125.9</v>
      </c>
      <c r="G7" s="44"/>
      <c r="H7" s="29">
        <v>122</v>
      </c>
      <c r="I7" s="44"/>
      <c r="J7" s="45">
        <v>126.5</v>
      </c>
      <c r="K7" s="44"/>
      <c r="L7" s="43">
        <v>118.8</v>
      </c>
      <c r="M7" s="6"/>
    </row>
    <row r="8" spans="2:13" ht="12" customHeight="1" x14ac:dyDescent="0.2">
      <c r="B8" s="15" t="s">
        <v>5</v>
      </c>
      <c r="C8" s="11"/>
      <c r="D8" s="45">
        <v>309.39999999999998</v>
      </c>
      <c r="E8" s="46"/>
      <c r="F8" s="45">
        <v>308.3</v>
      </c>
      <c r="G8" s="44"/>
      <c r="H8" s="45">
        <v>296.3</v>
      </c>
      <c r="I8" s="44"/>
      <c r="J8" s="45">
        <v>306.39999999999998</v>
      </c>
      <c r="K8" s="44"/>
      <c r="L8" s="43">
        <v>293.7</v>
      </c>
      <c r="M8" s="6"/>
    </row>
    <row r="9" spans="2:13" ht="12" customHeight="1" x14ac:dyDescent="0.2">
      <c r="B9" s="15" t="s">
        <v>6</v>
      </c>
      <c r="C9" s="11"/>
      <c r="D9" s="45">
        <v>49</v>
      </c>
      <c r="E9" s="46"/>
      <c r="F9" s="45">
        <v>50.7</v>
      </c>
      <c r="G9" s="44"/>
      <c r="H9" s="45">
        <v>46.9</v>
      </c>
      <c r="I9" s="44"/>
      <c r="J9" s="45">
        <v>47.4</v>
      </c>
      <c r="K9" s="44"/>
      <c r="L9" s="43">
        <v>45</v>
      </c>
      <c r="M9" s="6"/>
    </row>
    <row r="10" spans="2:13" ht="12" customHeight="1" x14ac:dyDescent="0.2">
      <c r="B10" s="15" t="s">
        <v>7</v>
      </c>
      <c r="C10" s="11"/>
      <c r="D10" s="45">
        <v>10.3</v>
      </c>
      <c r="E10" s="46"/>
      <c r="F10" s="45">
        <v>11.3</v>
      </c>
      <c r="G10" s="44"/>
      <c r="H10" s="45">
        <v>11</v>
      </c>
      <c r="I10" s="44"/>
      <c r="J10" s="45">
        <v>10.4</v>
      </c>
      <c r="K10" s="44"/>
      <c r="L10" s="43">
        <v>8.1999999999999993</v>
      </c>
      <c r="M10" s="6"/>
    </row>
    <row r="11" spans="2:13" ht="12" customHeight="1" x14ac:dyDescent="0.2">
      <c r="B11" s="26" t="s">
        <v>8</v>
      </c>
      <c r="C11" s="25"/>
      <c r="D11" s="24"/>
      <c r="E11" s="8"/>
      <c r="F11" s="24"/>
      <c r="G11" s="8"/>
      <c r="H11" s="24"/>
      <c r="I11" s="8"/>
      <c r="J11" s="24"/>
      <c r="K11" s="8"/>
      <c r="L11" s="23"/>
      <c r="M11" s="6"/>
    </row>
    <row r="12" spans="2:13" ht="12" customHeight="1" x14ac:dyDescent="0.2">
      <c r="B12" s="15" t="s">
        <v>9</v>
      </c>
      <c r="C12" s="11"/>
      <c r="D12" s="29">
        <v>18075</v>
      </c>
      <c r="E12" s="30"/>
      <c r="F12" s="29">
        <v>18851</v>
      </c>
      <c r="G12" s="28"/>
      <c r="H12" s="29">
        <v>17606</v>
      </c>
      <c r="I12" s="28"/>
      <c r="J12" s="29">
        <v>18720</v>
      </c>
      <c r="K12" s="28"/>
      <c r="L12" s="27">
        <v>21095</v>
      </c>
      <c r="M12" s="6"/>
    </row>
    <row r="13" spans="2:13" ht="12" customHeight="1" x14ac:dyDescent="0.2">
      <c r="B13" s="22" t="s">
        <v>10</v>
      </c>
      <c r="C13" s="21"/>
      <c r="D13" s="29">
        <v>3100</v>
      </c>
      <c r="E13" s="30"/>
      <c r="F13" s="29">
        <v>3580</v>
      </c>
      <c r="G13" s="28"/>
      <c r="H13" s="29">
        <v>3707</v>
      </c>
      <c r="I13" s="28"/>
      <c r="J13" s="29">
        <v>3875</v>
      </c>
      <c r="K13" s="28"/>
      <c r="L13" s="27">
        <v>3739</v>
      </c>
      <c r="M13" s="6"/>
    </row>
    <row r="14" spans="2:13" ht="12.95" customHeight="1" x14ac:dyDescent="0.2">
      <c r="B14" s="22" t="s">
        <v>11</v>
      </c>
      <c r="C14" s="21"/>
      <c r="D14" s="29">
        <v>2010</v>
      </c>
      <c r="E14" s="30"/>
      <c r="F14" s="29">
        <v>2186</v>
      </c>
      <c r="G14" s="28"/>
      <c r="H14" s="29">
        <v>2363</v>
      </c>
      <c r="I14" s="28"/>
      <c r="J14" s="29">
        <v>2614</v>
      </c>
      <c r="K14" s="28"/>
      <c r="L14" s="27">
        <v>2476</v>
      </c>
      <c r="M14" s="16"/>
    </row>
    <row r="15" spans="2:13" ht="12" customHeight="1" x14ac:dyDescent="0.2">
      <c r="B15" s="15" t="s">
        <v>12</v>
      </c>
      <c r="C15" s="11"/>
      <c r="D15" s="41">
        <v>108</v>
      </c>
      <c r="E15" s="42"/>
      <c r="F15" s="39">
        <v>-178</v>
      </c>
      <c r="G15" s="38"/>
      <c r="H15" s="36">
        <v>-3678</v>
      </c>
      <c r="I15" s="38"/>
      <c r="J15" s="41">
        <v>481</v>
      </c>
      <c r="K15" s="38"/>
      <c r="L15" s="37">
        <v>-193</v>
      </c>
      <c r="M15" s="6"/>
    </row>
    <row r="16" spans="2:13" ht="12" customHeight="1" x14ac:dyDescent="0.2">
      <c r="B16" s="22" t="s">
        <v>13</v>
      </c>
      <c r="C16" s="21"/>
      <c r="D16" s="39">
        <v>-353</v>
      </c>
      <c r="E16" s="40"/>
      <c r="F16" s="39">
        <v>-375</v>
      </c>
      <c r="G16" s="38"/>
      <c r="H16" s="39">
        <v>-287</v>
      </c>
      <c r="I16" s="38"/>
      <c r="J16" s="39">
        <v>-201</v>
      </c>
      <c r="K16" s="38"/>
      <c r="L16" s="37">
        <v>-65</v>
      </c>
      <c r="M16" s="6"/>
    </row>
    <row r="17" spans="2:13" ht="12" customHeight="1" x14ac:dyDescent="0.2">
      <c r="B17" s="15" t="s">
        <v>14</v>
      </c>
      <c r="C17" s="11"/>
      <c r="D17" s="29">
        <v>1286</v>
      </c>
      <c r="E17" s="30"/>
      <c r="F17" s="29">
        <v>1242</v>
      </c>
      <c r="G17" s="28"/>
      <c r="H17" s="36">
        <v>-2009</v>
      </c>
      <c r="I17" s="28"/>
      <c r="J17" s="29">
        <v>1902</v>
      </c>
      <c r="K17" s="28"/>
      <c r="L17" s="27">
        <v>1723</v>
      </c>
      <c r="M17" s="6"/>
    </row>
    <row r="18" spans="2:13" ht="12" customHeight="1" x14ac:dyDescent="0.2">
      <c r="B18" s="15" t="s">
        <v>15</v>
      </c>
      <c r="C18" s="11"/>
      <c r="D18" s="29">
        <v>1143</v>
      </c>
      <c r="E18" s="30"/>
      <c r="F18" s="29">
        <v>1091</v>
      </c>
      <c r="G18" s="28"/>
      <c r="H18" s="36">
        <v>-2139</v>
      </c>
      <c r="I18" s="28"/>
      <c r="J18" s="29">
        <v>1759</v>
      </c>
      <c r="K18" s="28"/>
      <c r="L18" s="27">
        <v>1597</v>
      </c>
      <c r="M18" s="6"/>
    </row>
    <row r="19" spans="2:13" ht="12" customHeight="1" x14ac:dyDescent="0.2">
      <c r="B19" s="22" t="s">
        <v>16</v>
      </c>
      <c r="C19" s="21"/>
      <c r="D19" s="33">
        <v>5.76</v>
      </c>
      <c r="E19" s="34"/>
      <c r="F19" s="33">
        <v>5.5</v>
      </c>
      <c r="G19" s="32"/>
      <c r="H19" s="33">
        <v>-10.78</v>
      </c>
      <c r="I19" s="32"/>
      <c r="J19" s="33">
        <v>8.91</v>
      </c>
      <c r="K19" s="32"/>
      <c r="L19" s="35">
        <v>8.4499999999999993</v>
      </c>
      <c r="M19" s="6"/>
    </row>
    <row r="20" spans="2:13" ht="12" customHeight="1" x14ac:dyDescent="0.2">
      <c r="B20" s="15" t="s">
        <v>17</v>
      </c>
      <c r="C20" s="11"/>
      <c r="D20" s="33">
        <v>0.6</v>
      </c>
      <c r="E20" s="34"/>
      <c r="F20" s="33">
        <v>2.2000000000000002</v>
      </c>
      <c r="G20" s="32"/>
      <c r="H20" s="33">
        <v>2.4</v>
      </c>
      <c r="I20" s="32"/>
      <c r="J20" s="33">
        <v>2.4</v>
      </c>
      <c r="K20" s="32"/>
      <c r="L20" s="13" t="s">
        <v>18</v>
      </c>
      <c r="M20" s="6"/>
    </row>
    <row r="21" spans="2:13" ht="12" customHeight="1" x14ac:dyDescent="0.2">
      <c r="B21" s="26" t="s">
        <v>19</v>
      </c>
      <c r="C21" s="25"/>
      <c r="D21" s="24"/>
      <c r="E21" s="8"/>
      <c r="F21" s="24"/>
      <c r="G21" s="8"/>
      <c r="H21" s="24"/>
      <c r="I21" s="8"/>
      <c r="J21" s="24"/>
      <c r="K21" s="8"/>
      <c r="L21" s="23"/>
      <c r="M21" s="6"/>
    </row>
    <row r="22" spans="2:13" ht="12" customHeight="1" x14ac:dyDescent="0.2">
      <c r="B22" s="15" t="s">
        <v>20</v>
      </c>
      <c r="C22" s="11"/>
      <c r="D22" s="29">
        <v>1061</v>
      </c>
      <c r="E22" s="30"/>
      <c r="F22" s="29">
        <v>1183</v>
      </c>
      <c r="G22" s="28"/>
      <c r="H22" s="29">
        <v>969</v>
      </c>
      <c r="I22" s="28"/>
      <c r="J22" s="29">
        <v>1419</v>
      </c>
      <c r="K22" s="28"/>
      <c r="L22" s="27">
        <v>1260</v>
      </c>
      <c r="M22" s="6"/>
    </row>
    <row r="23" spans="2:13" ht="12" customHeight="1" x14ac:dyDescent="0.2">
      <c r="B23" s="22" t="s">
        <v>21</v>
      </c>
      <c r="C23" s="21"/>
      <c r="D23" s="29">
        <v>663</v>
      </c>
      <c r="E23" s="30"/>
      <c r="F23" s="29">
        <v>131</v>
      </c>
      <c r="G23" s="28"/>
      <c r="H23" s="29">
        <v>98</v>
      </c>
      <c r="I23" s="28"/>
      <c r="J23" s="29">
        <v>180</v>
      </c>
      <c r="K23" s="28"/>
      <c r="L23" s="27">
        <v>551</v>
      </c>
      <c r="M23" s="6"/>
    </row>
    <row r="24" spans="2:13" ht="12.95" customHeight="1" x14ac:dyDescent="0.2">
      <c r="B24" s="15" t="s">
        <v>22</v>
      </c>
      <c r="C24" s="11"/>
      <c r="D24" s="29">
        <v>1723</v>
      </c>
      <c r="E24" s="30"/>
      <c r="F24" s="29">
        <v>1314</v>
      </c>
      <c r="G24" s="28"/>
      <c r="H24" s="29">
        <v>1067</v>
      </c>
      <c r="I24" s="28"/>
      <c r="J24" s="29">
        <v>1599</v>
      </c>
      <c r="K24" s="28"/>
      <c r="L24" s="27">
        <v>1811</v>
      </c>
      <c r="M24" s="16"/>
    </row>
    <row r="25" spans="2:13" ht="12" customHeight="1" x14ac:dyDescent="0.2">
      <c r="B25" s="26" t="s">
        <v>23</v>
      </c>
      <c r="C25" s="25"/>
      <c r="D25" s="24"/>
      <c r="E25" s="8"/>
      <c r="F25" s="24"/>
      <c r="G25" s="8"/>
      <c r="H25" s="24"/>
      <c r="I25" s="8"/>
      <c r="J25" s="24"/>
      <c r="K25" s="8"/>
      <c r="L25" s="23"/>
      <c r="M25" s="6"/>
    </row>
    <row r="26" spans="2:13" ht="12" customHeight="1" x14ac:dyDescent="0.2">
      <c r="B26" s="15" t="s">
        <v>24</v>
      </c>
      <c r="C26" s="11"/>
      <c r="D26" s="29">
        <v>1968</v>
      </c>
      <c r="E26" s="30"/>
      <c r="F26" s="29">
        <v>2664</v>
      </c>
      <c r="G26" s="28"/>
      <c r="H26" s="29">
        <v>3027</v>
      </c>
      <c r="I26" s="28"/>
      <c r="J26" s="29">
        <v>2396</v>
      </c>
      <c r="K26" s="28"/>
      <c r="L26" s="27">
        <v>2420</v>
      </c>
      <c r="M26" s="6"/>
    </row>
    <row r="27" spans="2:13" ht="12" customHeight="1" x14ac:dyDescent="0.2">
      <c r="B27" s="22" t="s">
        <v>25</v>
      </c>
      <c r="C27" s="21"/>
      <c r="D27" s="31"/>
      <c r="E27" s="28"/>
      <c r="F27" s="29">
        <v>1702</v>
      </c>
      <c r="G27" s="28"/>
      <c r="H27" s="29">
        <v>2172</v>
      </c>
      <c r="I27" s="28"/>
      <c r="J27" s="29">
        <v>1187</v>
      </c>
      <c r="K27" s="28"/>
      <c r="L27" s="27">
        <v>1341</v>
      </c>
      <c r="M27" s="6"/>
    </row>
    <row r="28" spans="2:13" ht="12" customHeight="1" x14ac:dyDescent="0.2">
      <c r="B28" s="26" t="s">
        <v>26</v>
      </c>
      <c r="C28" s="25"/>
      <c r="D28" s="24"/>
      <c r="E28" s="8"/>
      <c r="F28" s="24"/>
      <c r="G28" s="8"/>
      <c r="H28" s="24"/>
      <c r="I28" s="8"/>
      <c r="J28" s="24"/>
      <c r="K28" s="8"/>
      <c r="L28" s="23"/>
      <c r="M28" s="6"/>
    </row>
    <row r="29" spans="2:13" ht="12" customHeight="1" x14ac:dyDescent="0.2">
      <c r="B29" s="15" t="s">
        <v>27</v>
      </c>
      <c r="C29" s="11"/>
      <c r="D29" s="29">
        <v>16822</v>
      </c>
      <c r="E29" s="30"/>
      <c r="F29" s="29">
        <v>18504</v>
      </c>
      <c r="G29" s="28"/>
      <c r="H29" s="29">
        <v>14548</v>
      </c>
      <c r="I29" s="28"/>
      <c r="J29" s="29">
        <v>16659</v>
      </c>
      <c r="K29" s="28"/>
      <c r="L29" s="27">
        <v>17624</v>
      </c>
      <c r="M29" s="6"/>
    </row>
    <row r="30" spans="2:13" ht="12" customHeight="1" x14ac:dyDescent="0.2">
      <c r="B30" s="15" t="s">
        <v>28</v>
      </c>
      <c r="C30" s="11"/>
      <c r="D30" s="29">
        <v>35783</v>
      </c>
      <c r="E30" s="30"/>
      <c r="F30" s="29">
        <v>38589</v>
      </c>
      <c r="G30" s="28"/>
      <c r="H30" s="29">
        <v>32335</v>
      </c>
      <c r="I30" s="28"/>
      <c r="J30" s="29">
        <v>33711</v>
      </c>
      <c r="K30" s="28"/>
      <c r="L30" s="27">
        <v>33256</v>
      </c>
      <c r="M30" s="6"/>
    </row>
    <row r="31" spans="2:13" ht="12" customHeight="1" x14ac:dyDescent="0.2">
      <c r="B31" s="22" t="s">
        <v>29</v>
      </c>
      <c r="C31" s="21"/>
      <c r="D31" s="29">
        <v>8323</v>
      </c>
      <c r="E31" s="30"/>
      <c r="F31" s="29">
        <v>8410</v>
      </c>
      <c r="G31" s="28"/>
      <c r="H31" s="29">
        <v>6893</v>
      </c>
      <c r="I31" s="28"/>
      <c r="J31" s="29">
        <v>4999</v>
      </c>
      <c r="K31" s="28"/>
      <c r="L31" s="27">
        <v>5532</v>
      </c>
      <c r="M31" s="6"/>
    </row>
    <row r="32" spans="2:13" ht="12" customHeight="1" x14ac:dyDescent="0.2">
      <c r="B32" s="26" t="s">
        <v>30</v>
      </c>
      <c r="C32" s="25"/>
      <c r="D32" s="24"/>
      <c r="E32" s="8"/>
      <c r="F32" s="24"/>
      <c r="G32" s="8"/>
      <c r="H32" s="24"/>
      <c r="I32" s="8"/>
      <c r="J32" s="24"/>
      <c r="K32" s="8"/>
      <c r="L32" s="23"/>
      <c r="M32" s="6"/>
    </row>
    <row r="33" spans="2:13" ht="12" customHeight="1" x14ac:dyDescent="0.2">
      <c r="B33" s="22" t="s">
        <v>31</v>
      </c>
      <c r="C33" s="21"/>
      <c r="D33" s="19">
        <v>17.2</v>
      </c>
      <c r="E33" s="20"/>
      <c r="F33" s="19">
        <v>19</v>
      </c>
      <c r="G33" s="18"/>
      <c r="H33" s="19">
        <v>21.1</v>
      </c>
      <c r="I33" s="18"/>
      <c r="J33" s="19">
        <v>20.7</v>
      </c>
      <c r="K33" s="18"/>
      <c r="L33" s="17">
        <v>17.7</v>
      </c>
      <c r="M33" s="6"/>
    </row>
    <row r="34" spans="2:13" ht="12.95" customHeight="1" x14ac:dyDescent="0.2">
      <c r="B34" s="22" t="s">
        <v>32</v>
      </c>
      <c r="C34" s="21"/>
      <c r="D34" s="19">
        <v>6.9</v>
      </c>
      <c r="E34" s="20"/>
      <c r="F34" s="19">
        <v>6.5</v>
      </c>
      <c r="G34" s="18"/>
      <c r="H34" s="19">
        <v>7.9</v>
      </c>
      <c r="I34" s="18"/>
      <c r="J34" s="19">
        <v>9.3000000000000007</v>
      </c>
      <c r="K34" s="18"/>
      <c r="L34" s="17">
        <v>9.1</v>
      </c>
      <c r="M34" s="16"/>
    </row>
    <row r="35" spans="2:13" ht="12" customHeight="1" x14ac:dyDescent="0.2">
      <c r="B35" s="15" t="s">
        <v>33</v>
      </c>
      <c r="C35" s="11"/>
      <c r="D35" s="14" t="s">
        <v>34</v>
      </c>
      <c r="E35" s="10"/>
      <c r="F35" s="14" t="s">
        <v>35</v>
      </c>
      <c r="G35" s="8"/>
      <c r="H35" s="14" t="s">
        <v>36</v>
      </c>
      <c r="I35" s="8"/>
      <c r="J35" s="14" t="s">
        <v>37</v>
      </c>
      <c r="K35" s="8"/>
      <c r="L35" s="13" t="s">
        <v>38</v>
      </c>
      <c r="M35" s="6"/>
    </row>
    <row r="36" spans="2:13" ht="6" customHeight="1" x14ac:dyDescent="0.2">
      <c r="B36" s="12"/>
      <c r="C36" s="11"/>
      <c r="D36" s="9"/>
      <c r="E36" s="10"/>
      <c r="F36" s="9"/>
      <c r="G36" s="8"/>
      <c r="H36" s="9"/>
      <c r="I36" s="8"/>
      <c r="J36" s="9"/>
      <c r="K36" s="8"/>
      <c r="L36" s="7"/>
      <c r="M36" s="6"/>
    </row>
    <row r="37" spans="2:13" ht="84" customHeight="1" x14ac:dyDescent="0.2">
      <c r="B37" s="389" t="s">
        <v>39</v>
      </c>
      <c r="C37" s="390"/>
      <c r="D37" s="5"/>
      <c r="E37" s="5"/>
      <c r="F37" s="5"/>
      <c r="G37" s="5"/>
      <c r="H37" s="5"/>
      <c r="I37" s="5"/>
      <c r="J37" s="5"/>
      <c r="K37" s="5"/>
      <c r="L37" s="5"/>
      <c r="M37" s="4"/>
    </row>
  </sheetData>
  <mergeCells count="3">
    <mergeCell ref="B37:C37"/>
    <mergeCell ref="B4:L4"/>
    <mergeCell ref="J2:L2"/>
  </mergeCells>
  <pageMargins left="0.7" right="0.7" top="0.75" bottom="0.75" header="0.3" footer="0.3"/>
  <pageSetup paperSize="25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6F77-68A3-974B-95A4-61E2A019A6E0}">
  <dimension ref="B2:T43"/>
  <sheetViews>
    <sheetView showGridLines="0" zoomScale="140" zoomScaleNormal="140" workbookViewId="0">
      <pane ySplit="6" topLeftCell="A10" activePane="bottomLeft" state="frozen"/>
      <selection pane="bottomLeft" activeCell="W4" sqref="W4"/>
    </sheetView>
  </sheetViews>
  <sheetFormatPr baseColWidth="10" defaultColWidth="7.5" defaultRowHeight="12.75" x14ac:dyDescent="0.2"/>
  <cols>
    <col min="1" max="1" width="2.375" style="3" customWidth="1"/>
    <col min="2" max="2" width="22" style="3" customWidth="1"/>
    <col min="3" max="3" width="1" style="3" customWidth="1"/>
    <col min="4" max="4" width="5.875" style="3" customWidth="1"/>
    <col min="5" max="5" width="1" style="3" customWidth="1"/>
    <col min="6" max="6" width="5.875" style="3" customWidth="1"/>
    <col min="7" max="7" width="1" style="3" customWidth="1"/>
    <col min="8" max="8" width="5.875" style="3" customWidth="1"/>
    <col min="9" max="9" width="1.125" style="3" customWidth="1"/>
    <col min="10" max="10" width="5.875" style="3" customWidth="1"/>
    <col min="11" max="11" width="1.125" style="3" customWidth="1"/>
    <col min="12" max="12" width="5.875" style="3" customWidth="1"/>
    <col min="13" max="13" width="1.125" style="3" customWidth="1"/>
    <col min="14" max="14" width="5.875" style="3" customWidth="1"/>
    <col min="15" max="15" width="1.125" style="3" customWidth="1"/>
    <col min="16" max="16" width="5.875" style="3" customWidth="1"/>
    <col min="17" max="17" width="1.125" style="3" customWidth="1"/>
    <col min="18" max="18" width="5.875" style="3" customWidth="1"/>
    <col min="19" max="19" width="1.125" style="3" customWidth="1"/>
    <col min="20" max="20" width="5.875" style="3" customWidth="1"/>
    <col min="21" max="21" width="2.375" style="3" customWidth="1"/>
    <col min="22" max="16384" width="7.5" style="3"/>
  </cols>
  <sheetData>
    <row r="2" spans="2:20" ht="33.950000000000003" customHeight="1" x14ac:dyDescent="0.2">
      <c r="B2" s="386"/>
      <c r="C2" s="386"/>
      <c r="D2" s="386"/>
      <c r="E2" s="386"/>
      <c r="F2" s="386"/>
      <c r="G2" s="386"/>
      <c r="Q2" s="392" t="s">
        <v>0</v>
      </c>
      <c r="R2" s="392"/>
      <c r="S2" s="392"/>
      <c r="T2" s="392"/>
    </row>
    <row r="4" spans="2:20" ht="27.95" customHeight="1" thickBot="1" x14ac:dyDescent="0.25">
      <c r="B4" s="430" t="s">
        <v>452</v>
      </c>
      <c r="C4" s="431"/>
      <c r="D4" s="431"/>
      <c r="E4" s="431"/>
      <c r="F4" s="431"/>
      <c r="G4" s="431"/>
      <c r="H4" s="431"/>
      <c r="I4" s="431"/>
      <c r="J4" s="431"/>
      <c r="K4" s="431"/>
      <c r="L4" s="431"/>
      <c r="M4" s="431"/>
      <c r="N4" s="431"/>
      <c r="O4" s="431"/>
      <c r="P4" s="431"/>
      <c r="Q4" s="431"/>
      <c r="R4" s="431"/>
      <c r="S4" s="431"/>
      <c r="T4" s="431"/>
    </row>
    <row r="5" spans="2:20" ht="20.100000000000001" customHeight="1" x14ac:dyDescent="0.2">
      <c r="B5" s="338"/>
      <c r="C5" s="338"/>
      <c r="D5" s="370"/>
      <c r="E5" s="368"/>
      <c r="F5" s="369"/>
      <c r="G5" s="368"/>
      <c r="H5" s="367"/>
      <c r="I5" s="368"/>
      <c r="J5" s="369"/>
      <c r="K5" s="368"/>
      <c r="L5" s="367"/>
      <c r="M5" s="368"/>
      <c r="N5" s="369"/>
      <c r="O5" s="368"/>
      <c r="P5" s="367"/>
      <c r="Q5" s="368"/>
      <c r="R5" s="369"/>
      <c r="S5" s="368"/>
      <c r="T5" s="367"/>
    </row>
    <row r="6" spans="2:20" s="139" customFormat="1" ht="15" customHeight="1" x14ac:dyDescent="0.2">
      <c r="B6" s="332" t="s">
        <v>453</v>
      </c>
      <c r="C6" s="332"/>
      <c r="D6" s="126">
        <v>2018</v>
      </c>
      <c r="E6" s="328"/>
      <c r="F6" s="366" t="s">
        <v>454</v>
      </c>
      <c r="G6" s="328"/>
      <c r="H6" s="126">
        <v>2019</v>
      </c>
      <c r="I6" s="328"/>
      <c r="J6" s="366" t="s">
        <v>454</v>
      </c>
      <c r="K6" s="54"/>
      <c r="L6" s="126">
        <v>2020</v>
      </c>
      <c r="M6" s="328"/>
      <c r="N6" s="366" t="s">
        <v>454</v>
      </c>
      <c r="O6" s="54"/>
      <c r="P6" s="126">
        <v>2021</v>
      </c>
      <c r="Q6" s="328"/>
      <c r="R6" s="366" t="s">
        <v>454</v>
      </c>
      <c r="S6" s="54"/>
      <c r="T6" s="126">
        <v>2022</v>
      </c>
    </row>
    <row r="7" spans="2:20" s="149" customFormat="1" ht="15.95" customHeight="1" thickBot="1" x14ac:dyDescent="0.25">
      <c r="B7" s="365" t="s">
        <v>455</v>
      </c>
      <c r="C7" s="25"/>
      <c r="D7" s="364"/>
      <c r="E7" s="279"/>
      <c r="F7" s="363"/>
      <c r="G7" s="279"/>
      <c r="H7" s="364"/>
      <c r="I7" s="279"/>
      <c r="J7" s="363"/>
      <c r="K7" s="279"/>
      <c r="L7" s="316"/>
      <c r="M7" s="279"/>
      <c r="N7" s="363"/>
      <c r="O7" s="279"/>
      <c r="P7" s="316"/>
      <c r="Q7" s="279"/>
      <c r="R7" s="363"/>
      <c r="S7" s="279"/>
      <c r="T7" s="316"/>
    </row>
    <row r="8" spans="2:20" ht="23.1" customHeight="1" x14ac:dyDescent="0.15">
      <c r="B8" s="346" t="s">
        <v>456</v>
      </c>
      <c r="C8" s="55"/>
      <c r="D8" s="360">
        <v>3100</v>
      </c>
      <c r="E8" s="361"/>
      <c r="F8" s="362">
        <v>0.15</v>
      </c>
      <c r="G8" s="361"/>
      <c r="H8" s="360">
        <v>3580</v>
      </c>
      <c r="I8" s="361"/>
      <c r="J8" s="362">
        <v>0.04</v>
      </c>
      <c r="K8" s="361"/>
      <c r="L8" s="360">
        <v>3707</v>
      </c>
      <c r="M8" s="361"/>
      <c r="N8" s="362">
        <v>0.05</v>
      </c>
      <c r="O8" s="361"/>
      <c r="P8" s="360">
        <v>3875</v>
      </c>
      <c r="Q8" s="361"/>
      <c r="R8" s="362">
        <v>-0.04</v>
      </c>
      <c r="S8" s="361"/>
      <c r="T8" s="360">
        <v>3739</v>
      </c>
    </row>
    <row r="9" spans="2:20" ht="27" x14ac:dyDescent="0.15">
      <c r="B9" s="138" t="s">
        <v>457</v>
      </c>
      <c r="C9" s="55"/>
      <c r="D9" s="344">
        <v>1143</v>
      </c>
      <c r="E9" s="358"/>
      <c r="F9" s="359">
        <v>-0.05</v>
      </c>
      <c r="G9" s="358"/>
      <c r="H9" s="344">
        <v>1091</v>
      </c>
      <c r="I9" s="358"/>
      <c r="J9" s="359" t="s">
        <v>458</v>
      </c>
      <c r="K9" s="358"/>
      <c r="L9" s="344">
        <v>-2139</v>
      </c>
      <c r="M9" s="358"/>
      <c r="N9" s="359" t="s">
        <v>459</v>
      </c>
      <c r="O9" s="358"/>
      <c r="P9" s="344">
        <v>1759</v>
      </c>
      <c r="Q9" s="358"/>
      <c r="R9" s="359">
        <v>-0.09</v>
      </c>
      <c r="S9" s="358"/>
      <c r="T9" s="344">
        <v>1597</v>
      </c>
    </row>
    <row r="10" spans="2:20" ht="23.1" customHeight="1" x14ac:dyDescent="0.15">
      <c r="B10" s="346" t="s">
        <v>460</v>
      </c>
      <c r="C10" s="49"/>
      <c r="D10" s="344">
        <v>-204</v>
      </c>
      <c r="E10" s="321"/>
      <c r="F10" s="357" t="s">
        <v>461</v>
      </c>
      <c r="G10" s="321"/>
      <c r="H10" s="344">
        <v>35</v>
      </c>
      <c r="I10" s="321"/>
      <c r="J10" s="357" t="s">
        <v>462</v>
      </c>
      <c r="K10" s="321"/>
      <c r="L10" s="344">
        <v>-86</v>
      </c>
      <c r="M10" s="321"/>
      <c r="N10" s="357" t="s">
        <v>463</v>
      </c>
      <c r="O10" s="321"/>
      <c r="P10" s="344">
        <v>392</v>
      </c>
      <c r="Q10" s="321"/>
      <c r="R10" s="357">
        <v>-0.34</v>
      </c>
      <c r="S10" s="321"/>
      <c r="T10" s="344">
        <v>257</v>
      </c>
    </row>
    <row r="11" spans="2:20" s="149" customFormat="1" ht="13.5" thickBot="1" x14ac:dyDescent="0.25">
      <c r="B11" s="356" t="s">
        <v>464</v>
      </c>
      <c r="C11" s="11"/>
      <c r="D11" s="316"/>
      <c r="E11" s="130"/>
      <c r="F11" s="351"/>
      <c r="G11" s="130"/>
      <c r="H11" s="316"/>
      <c r="I11" s="130"/>
      <c r="J11" s="351"/>
      <c r="K11" s="130"/>
      <c r="L11" s="316"/>
      <c r="M11" s="130"/>
      <c r="N11" s="351"/>
      <c r="O11" s="130"/>
      <c r="P11" s="316"/>
      <c r="Q11" s="130"/>
      <c r="R11" s="351"/>
      <c r="S11" s="130"/>
      <c r="T11" s="316"/>
    </row>
    <row r="12" spans="2:20" s="149" customFormat="1" x14ac:dyDescent="0.2">
      <c r="B12" s="349" t="s">
        <v>465</v>
      </c>
      <c r="C12" s="11"/>
      <c r="D12" s="311">
        <v>71</v>
      </c>
      <c r="E12" s="130"/>
      <c r="F12" s="350">
        <v>0.01</v>
      </c>
      <c r="G12" s="130"/>
      <c r="H12" s="311">
        <v>72</v>
      </c>
      <c r="I12" s="130"/>
      <c r="J12" s="350">
        <v>-0.01</v>
      </c>
      <c r="K12" s="130"/>
      <c r="L12" s="311">
        <v>71</v>
      </c>
      <c r="M12" s="130"/>
      <c r="N12" s="350">
        <v>0.04</v>
      </c>
      <c r="O12" s="130"/>
      <c r="P12" s="311">
        <v>74</v>
      </c>
      <c r="Q12" s="130"/>
      <c r="R12" s="350">
        <v>-0.03</v>
      </c>
      <c r="S12" s="130"/>
      <c r="T12" s="311">
        <v>72</v>
      </c>
    </row>
    <row r="13" spans="2:20" ht="27.75" thickBot="1" x14ac:dyDescent="0.2">
      <c r="B13" s="352" t="s">
        <v>466</v>
      </c>
      <c r="C13" s="291"/>
      <c r="D13" s="316"/>
      <c r="E13" s="130"/>
      <c r="F13" s="351"/>
      <c r="G13" s="130"/>
      <c r="H13" s="316"/>
      <c r="I13" s="130"/>
      <c r="J13" s="351"/>
      <c r="K13" s="130"/>
      <c r="L13" s="316"/>
      <c r="M13" s="130"/>
      <c r="N13" s="351"/>
      <c r="O13" s="130"/>
      <c r="P13" s="316"/>
      <c r="Q13" s="130"/>
      <c r="R13" s="351"/>
      <c r="S13" s="130"/>
      <c r="T13" s="316"/>
    </row>
    <row r="14" spans="2:20" s="149" customFormat="1" ht="12.95" customHeight="1" x14ac:dyDescent="0.2">
      <c r="B14" s="349" t="s">
        <v>467</v>
      </c>
      <c r="C14" s="11"/>
      <c r="D14" s="311">
        <v>4210</v>
      </c>
      <c r="E14" s="130"/>
      <c r="F14" s="350">
        <v>-0.14000000000000001</v>
      </c>
      <c r="G14" s="130"/>
      <c r="H14" s="311">
        <v>3611</v>
      </c>
      <c r="I14" s="130"/>
      <c r="J14" s="350">
        <v>0.41</v>
      </c>
      <c r="K14" s="130"/>
      <c r="L14" s="311">
        <v>5104</v>
      </c>
      <c r="M14" s="130"/>
      <c r="N14" s="350">
        <v>0.1</v>
      </c>
      <c r="O14" s="130"/>
      <c r="P14" s="311">
        <v>5606</v>
      </c>
      <c r="Q14" s="130"/>
      <c r="R14" s="350">
        <v>0.04</v>
      </c>
      <c r="S14" s="130"/>
      <c r="T14" s="311">
        <v>5850</v>
      </c>
    </row>
    <row r="15" spans="2:20" s="149" customFormat="1" ht="12.95" customHeight="1" x14ac:dyDescent="0.2">
      <c r="B15" s="349" t="s">
        <v>468</v>
      </c>
      <c r="C15" s="11"/>
      <c r="D15" s="311" t="s">
        <v>142</v>
      </c>
      <c r="E15" s="130"/>
      <c r="F15" s="350"/>
      <c r="G15" s="130"/>
      <c r="H15" s="311" t="s">
        <v>142</v>
      </c>
      <c r="I15" s="130"/>
      <c r="J15" s="350"/>
      <c r="K15" s="130"/>
      <c r="L15" s="311" t="s">
        <v>142</v>
      </c>
      <c r="M15" s="130"/>
      <c r="N15" s="350" t="s">
        <v>142</v>
      </c>
      <c r="O15" s="130"/>
      <c r="P15" s="311">
        <v>502</v>
      </c>
      <c r="Q15" s="130"/>
      <c r="R15" s="350">
        <v>1.78</v>
      </c>
      <c r="S15" s="130"/>
      <c r="T15" s="311">
        <v>1395</v>
      </c>
    </row>
    <row r="16" spans="2:20" s="149" customFormat="1" ht="12.95" customHeight="1" x14ac:dyDescent="0.2">
      <c r="B16" s="349" t="s">
        <v>469</v>
      </c>
      <c r="C16" s="11"/>
      <c r="D16" s="133">
        <v>2830</v>
      </c>
      <c r="E16" s="131"/>
      <c r="F16" s="348">
        <v>0.16</v>
      </c>
      <c r="G16" s="131"/>
      <c r="H16" s="133">
        <v>3287</v>
      </c>
      <c r="I16" s="131"/>
      <c r="J16" s="348">
        <v>0</v>
      </c>
      <c r="K16" s="131"/>
      <c r="L16" s="70">
        <v>3277</v>
      </c>
      <c r="M16" s="131"/>
      <c r="N16" s="348">
        <v>0.15</v>
      </c>
      <c r="O16" s="131"/>
      <c r="P16" s="70">
        <v>3766</v>
      </c>
      <c r="Q16" s="131"/>
      <c r="R16" s="348">
        <v>-0.01</v>
      </c>
      <c r="S16" s="131"/>
      <c r="T16" s="70">
        <v>3728</v>
      </c>
    </row>
    <row r="17" spans="2:20" s="149" customFormat="1" ht="12.95" customHeight="1" x14ac:dyDescent="0.2">
      <c r="B17" s="355" t="s">
        <v>470</v>
      </c>
      <c r="C17" s="25"/>
      <c r="D17" s="133">
        <v>1963</v>
      </c>
      <c r="E17" s="279"/>
      <c r="F17" s="354">
        <v>0.16</v>
      </c>
      <c r="G17" s="279"/>
      <c r="H17" s="133">
        <v>2286</v>
      </c>
      <c r="I17" s="279"/>
      <c r="J17" s="354">
        <v>0.06</v>
      </c>
      <c r="K17" s="279"/>
      <c r="L17" s="133">
        <v>2430</v>
      </c>
      <c r="M17" s="279"/>
      <c r="N17" s="354">
        <v>0.18</v>
      </c>
      <c r="O17" s="279"/>
      <c r="P17" s="133">
        <v>2856</v>
      </c>
      <c r="Q17" s="279"/>
      <c r="R17" s="354">
        <v>-0.06</v>
      </c>
      <c r="S17" s="279"/>
      <c r="T17" s="133">
        <v>2697</v>
      </c>
    </row>
    <row r="18" spans="2:20" s="149" customFormat="1" ht="12.95" customHeight="1" x14ac:dyDescent="0.2">
      <c r="B18" s="11" t="s">
        <v>471</v>
      </c>
      <c r="C18" s="11"/>
      <c r="D18" s="311" t="s">
        <v>142</v>
      </c>
      <c r="E18" s="296"/>
      <c r="F18" s="353"/>
      <c r="G18" s="296"/>
      <c r="H18" s="311">
        <v>809</v>
      </c>
      <c r="I18" s="296"/>
      <c r="J18" s="353">
        <v>1.1499999999999999</v>
      </c>
      <c r="K18" s="296"/>
      <c r="L18" s="311">
        <v>1736</v>
      </c>
      <c r="M18" s="296"/>
      <c r="N18" s="353">
        <v>0.44</v>
      </c>
      <c r="O18" s="296"/>
      <c r="P18" s="311">
        <v>2502</v>
      </c>
      <c r="Q18" s="296"/>
      <c r="R18" s="353">
        <v>0.03</v>
      </c>
      <c r="S18" s="296"/>
      <c r="T18" s="311">
        <v>2575</v>
      </c>
    </row>
    <row r="19" spans="2:20" s="149" customFormat="1" ht="12.95" customHeight="1" x14ac:dyDescent="0.2">
      <c r="B19" s="15" t="s">
        <v>472</v>
      </c>
      <c r="C19" s="11"/>
      <c r="D19" s="129" t="s">
        <v>142</v>
      </c>
      <c r="E19" s="130"/>
      <c r="F19" s="347"/>
      <c r="G19" s="130"/>
      <c r="H19" s="129" t="s">
        <v>142</v>
      </c>
      <c r="I19" s="130"/>
      <c r="J19" s="347"/>
      <c r="K19" s="130"/>
      <c r="L19" s="129" t="s">
        <v>142</v>
      </c>
      <c r="M19" s="130"/>
      <c r="N19" s="347" t="s">
        <v>142</v>
      </c>
      <c r="O19" s="130"/>
      <c r="P19" s="129">
        <v>565</v>
      </c>
      <c r="Q19" s="130"/>
      <c r="R19" s="347">
        <v>1.53</v>
      </c>
      <c r="S19" s="130"/>
      <c r="T19" s="129">
        <v>1432</v>
      </c>
    </row>
    <row r="20" spans="2:20" s="149" customFormat="1" ht="12.95" customHeight="1" x14ac:dyDescent="0.2">
      <c r="B20" s="15" t="s">
        <v>473</v>
      </c>
      <c r="C20" s="11"/>
      <c r="D20" s="133" t="s">
        <v>142</v>
      </c>
      <c r="E20" s="130"/>
      <c r="F20" s="348"/>
      <c r="G20" s="130"/>
      <c r="H20" s="133" t="s">
        <v>142</v>
      </c>
      <c r="I20" s="130"/>
      <c r="J20" s="348"/>
      <c r="K20" s="130"/>
      <c r="L20" s="133" t="s">
        <v>142</v>
      </c>
      <c r="M20" s="130"/>
      <c r="N20" s="348" t="s">
        <v>142</v>
      </c>
      <c r="O20" s="130"/>
      <c r="P20" s="133">
        <v>528</v>
      </c>
      <c r="Q20" s="130"/>
      <c r="R20" s="348">
        <v>2.2000000000000002</v>
      </c>
      <c r="S20" s="130"/>
      <c r="T20" s="133">
        <v>1691</v>
      </c>
    </row>
    <row r="21" spans="2:20" s="149" customFormat="1" ht="12.95" customHeight="1" x14ac:dyDescent="0.2">
      <c r="B21" s="15" t="s">
        <v>474</v>
      </c>
      <c r="C21" s="11"/>
      <c r="D21" s="133">
        <v>2425</v>
      </c>
      <c r="E21" s="130"/>
      <c r="F21" s="348">
        <v>0.16</v>
      </c>
      <c r="G21" s="130"/>
      <c r="H21" s="133">
        <v>2806</v>
      </c>
      <c r="I21" s="130"/>
      <c r="J21" s="348">
        <v>0.11</v>
      </c>
      <c r="K21" s="130"/>
      <c r="L21" s="133">
        <v>3109</v>
      </c>
      <c r="M21" s="130"/>
      <c r="N21" s="348">
        <v>0.1</v>
      </c>
      <c r="O21" s="130"/>
      <c r="P21" s="133">
        <v>3415</v>
      </c>
      <c r="Q21" s="130"/>
      <c r="R21" s="348">
        <v>-0.06</v>
      </c>
      <c r="S21" s="130"/>
      <c r="T21" s="133">
        <v>3209</v>
      </c>
    </row>
    <row r="22" spans="2:20" s="149" customFormat="1" ht="12.95" customHeight="1" x14ac:dyDescent="0.2">
      <c r="B22" s="15" t="s">
        <v>475</v>
      </c>
      <c r="C22" s="11"/>
      <c r="D22" s="133" t="s">
        <v>142</v>
      </c>
      <c r="E22" s="131"/>
      <c r="F22" s="348"/>
      <c r="G22" s="131"/>
      <c r="H22" s="133">
        <v>780</v>
      </c>
      <c r="I22" s="131"/>
      <c r="J22" s="348">
        <v>1.76</v>
      </c>
      <c r="K22" s="131"/>
      <c r="L22" s="133">
        <v>2152</v>
      </c>
      <c r="M22" s="131"/>
      <c r="N22" s="348">
        <v>0.32</v>
      </c>
      <c r="O22" s="131"/>
      <c r="P22" s="133">
        <v>2850</v>
      </c>
      <c r="Q22" s="131"/>
      <c r="R22" s="348">
        <v>0.13</v>
      </c>
      <c r="S22" s="131"/>
      <c r="T22" s="133">
        <v>3216</v>
      </c>
    </row>
    <row r="23" spans="2:20" ht="18.75" thickBot="1" x14ac:dyDescent="0.2">
      <c r="B23" s="352" t="s">
        <v>476</v>
      </c>
      <c r="C23" s="291"/>
      <c r="D23" s="316"/>
      <c r="E23" s="130"/>
      <c r="F23" s="351"/>
      <c r="G23" s="130"/>
      <c r="H23" s="316"/>
      <c r="I23" s="130"/>
      <c r="J23" s="351"/>
      <c r="K23" s="130"/>
      <c r="L23" s="316"/>
      <c r="M23" s="130"/>
      <c r="N23" s="351"/>
      <c r="O23" s="130"/>
      <c r="P23" s="316"/>
      <c r="Q23" s="130"/>
      <c r="R23" s="351"/>
      <c r="S23" s="130"/>
      <c r="T23" s="316"/>
    </row>
    <row r="24" spans="2:20" x14ac:dyDescent="0.2">
      <c r="B24" s="349" t="s">
        <v>477</v>
      </c>
      <c r="C24" s="11"/>
      <c r="D24" s="311">
        <v>3457</v>
      </c>
      <c r="E24" s="130"/>
      <c r="F24" s="350">
        <v>-0.17</v>
      </c>
      <c r="G24" s="130"/>
      <c r="H24" s="311">
        <v>2878</v>
      </c>
      <c r="I24" s="130"/>
      <c r="J24" s="350">
        <v>0.23</v>
      </c>
      <c r="K24" s="130"/>
      <c r="L24" s="311">
        <v>3544</v>
      </c>
      <c r="M24" s="130"/>
      <c r="N24" s="350">
        <v>0.81</v>
      </c>
      <c r="O24" s="130"/>
      <c r="P24" s="311">
        <v>6407</v>
      </c>
      <c r="Q24" s="130"/>
      <c r="R24" s="350">
        <v>-0.63</v>
      </c>
      <c r="S24" s="130"/>
      <c r="T24" s="311">
        <v>2355</v>
      </c>
    </row>
    <row r="25" spans="2:20" x14ac:dyDescent="0.2">
      <c r="B25" s="349" t="s">
        <v>478</v>
      </c>
      <c r="C25" s="11"/>
      <c r="D25" s="311">
        <v>7933</v>
      </c>
      <c r="E25" s="130"/>
      <c r="F25" s="350">
        <v>-0.19</v>
      </c>
      <c r="G25" s="130"/>
      <c r="H25" s="311">
        <v>6433</v>
      </c>
      <c r="I25" s="130"/>
      <c r="J25" s="350">
        <v>-0.62</v>
      </c>
      <c r="K25" s="130"/>
      <c r="L25" s="311">
        <v>2439</v>
      </c>
      <c r="M25" s="130"/>
      <c r="N25" s="350">
        <v>0.67</v>
      </c>
      <c r="O25" s="130"/>
      <c r="P25" s="311">
        <v>4063</v>
      </c>
      <c r="Q25" s="130"/>
      <c r="R25" s="350">
        <v>-0.71</v>
      </c>
      <c r="S25" s="130"/>
      <c r="T25" s="311">
        <v>1163</v>
      </c>
    </row>
    <row r="26" spans="2:20" x14ac:dyDescent="0.2">
      <c r="B26" s="349" t="s">
        <v>479</v>
      </c>
      <c r="C26" s="11"/>
      <c r="D26" s="133">
        <v>3003</v>
      </c>
      <c r="E26" s="131"/>
      <c r="F26" s="348">
        <v>-0.27</v>
      </c>
      <c r="G26" s="131"/>
      <c r="H26" s="133">
        <v>2179</v>
      </c>
      <c r="I26" s="131"/>
      <c r="J26" s="348">
        <v>-0.66</v>
      </c>
      <c r="K26" s="131"/>
      <c r="L26" s="70">
        <v>743</v>
      </c>
      <c r="M26" s="131"/>
      <c r="N26" s="348">
        <v>0.17</v>
      </c>
      <c r="O26" s="131"/>
      <c r="P26" s="70">
        <v>873</v>
      </c>
      <c r="Q26" s="131"/>
      <c r="R26" s="348">
        <v>-0.68</v>
      </c>
      <c r="S26" s="131"/>
      <c r="T26" s="70">
        <v>280</v>
      </c>
    </row>
    <row r="27" spans="2:20" ht="18.75" thickBot="1" x14ac:dyDescent="0.2">
      <c r="B27" s="352" t="s">
        <v>480</v>
      </c>
      <c r="C27" s="291"/>
      <c r="D27" s="316"/>
      <c r="E27" s="130"/>
      <c r="F27" s="351"/>
      <c r="G27" s="130"/>
      <c r="H27" s="316"/>
      <c r="I27" s="130"/>
      <c r="J27" s="351"/>
      <c r="K27" s="130"/>
      <c r="L27" s="316"/>
      <c r="M27" s="130"/>
      <c r="N27" s="351"/>
      <c r="O27" s="130"/>
      <c r="P27" s="316"/>
      <c r="Q27" s="130"/>
      <c r="R27" s="351"/>
      <c r="S27" s="130"/>
      <c r="T27" s="316"/>
    </row>
    <row r="28" spans="2:20" s="149" customFormat="1" ht="12.95" customHeight="1" x14ac:dyDescent="0.2">
      <c r="B28" s="349" t="s">
        <v>481</v>
      </c>
      <c r="C28" s="11"/>
      <c r="D28" s="311">
        <v>232</v>
      </c>
      <c r="E28" s="130"/>
      <c r="F28" s="350">
        <v>0.11</v>
      </c>
      <c r="G28" s="130"/>
      <c r="H28" s="311">
        <v>257</v>
      </c>
      <c r="I28" s="130"/>
      <c r="J28" s="350">
        <v>-0.02</v>
      </c>
      <c r="K28" s="130"/>
      <c r="L28" s="311">
        <v>251</v>
      </c>
      <c r="M28" s="130"/>
      <c r="N28" s="350">
        <v>0.09</v>
      </c>
      <c r="O28" s="130"/>
      <c r="P28" s="311">
        <v>273</v>
      </c>
      <c r="Q28" s="130"/>
      <c r="R28" s="350">
        <v>-0.62</v>
      </c>
      <c r="S28" s="130"/>
      <c r="T28" s="311">
        <v>105</v>
      </c>
    </row>
    <row r="29" spans="2:20" ht="12.95" customHeight="1" x14ac:dyDescent="0.2">
      <c r="B29" s="349" t="s">
        <v>482</v>
      </c>
      <c r="C29" s="11"/>
      <c r="D29" s="311" t="s">
        <v>142</v>
      </c>
      <c r="E29" s="130"/>
      <c r="F29" s="350"/>
      <c r="G29" s="130"/>
      <c r="H29" s="311" t="s">
        <v>142</v>
      </c>
      <c r="I29" s="130"/>
      <c r="J29" s="350"/>
      <c r="K29" s="130"/>
      <c r="L29" s="311" t="s">
        <v>142</v>
      </c>
      <c r="M29" s="130"/>
      <c r="N29" s="350"/>
      <c r="O29" s="130"/>
      <c r="P29" s="311" t="s">
        <v>142</v>
      </c>
      <c r="Q29" s="130"/>
      <c r="R29" s="350"/>
      <c r="S29" s="130"/>
      <c r="T29" s="311">
        <v>167</v>
      </c>
    </row>
    <row r="30" spans="2:20" ht="12.95" customHeight="1" x14ac:dyDescent="0.2">
      <c r="B30" s="349" t="s">
        <v>415</v>
      </c>
      <c r="C30" s="11"/>
      <c r="D30" s="311">
        <v>162</v>
      </c>
      <c r="E30" s="130"/>
      <c r="F30" s="350">
        <v>0.09</v>
      </c>
      <c r="G30" s="130"/>
      <c r="H30" s="311">
        <v>177</v>
      </c>
      <c r="I30" s="130"/>
      <c r="J30" s="350">
        <v>-0.01</v>
      </c>
      <c r="K30" s="130"/>
      <c r="L30" s="311">
        <v>175</v>
      </c>
      <c r="M30" s="130"/>
      <c r="N30" s="350">
        <v>0.09</v>
      </c>
      <c r="O30" s="130"/>
      <c r="P30" s="311">
        <v>191</v>
      </c>
      <c r="Q30" s="130"/>
      <c r="R30" s="350">
        <v>-0.04</v>
      </c>
      <c r="S30" s="130"/>
      <c r="T30" s="311">
        <v>183</v>
      </c>
    </row>
    <row r="31" spans="2:20" ht="12.95" customHeight="1" x14ac:dyDescent="0.2">
      <c r="B31" s="349" t="s">
        <v>401</v>
      </c>
      <c r="C31" s="11"/>
      <c r="D31" s="311">
        <v>58</v>
      </c>
      <c r="E31" s="130"/>
      <c r="F31" s="350">
        <v>0.83</v>
      </c>
      <c r="G31" s="130"/>
      <c r="H31" s="311">
        <v>106</v>
      </c>
      <c r="I31" s="130"/>
      <c r="J31" s="350">
        <v>0.1</v>
      </c>
      <c r="K31" s="130"/>
      <c r="L31" s="311">
        <v>117</v>
      </c>
      <c r="M31" s="130"/>
      <c r="N31" s="350">
        <v>0.09</v>
      </c>
      <c r="O31" s="130"/>
      <c r="P31" s="311">
        <v>127</v>
      </c>
      <c r="Q31" s="130"/>
      <c r="R31" s="350">
        <v>-0.03</v>
      </c>
      <c r="S31" s="130"/>
      <c r="T31" s="311">
        <v>123</v>
      </c>
    </row>
    <row r="32" spans="2:20" ht="12.95" customHeight="1" x14ac:dyDescent="0.2">
      <c r="B32" s="349" t="s">
        <v>402</v>
      </c>
      <c r="C32" s="11"/>
      <c r="D32" s="311" t="s">
        <v>142</v>
      </c>
      <c r="E32" s="130"/>
      <c r="F32" s="350"/>
      <c r="G32" s="130"/>
      <c r="H32" s="311">
        <v>71</v>
      </c>
      <c r="I32" s="130"/>
      <c r="J32" s="350">
        <v>0.57999999999999996</v>
      </c>
      <c r="K32" s="130"/>
      <c r="L32" s="311">
        <v>112</v>
      </c>
      <c r="M32" s="130"/>
      <c r="N32" s="350">
        <v>0.09</v>
      </c>
      <c r="O32" s="130"/>
      <c r="P32" s="311">
        <v>122</v>
      </c>
      <c r="Q32" s="130"/>
      <c r="R32" s="350">
        <v>-0.08</v>
      </c>
      <c r="S32" s="130"/>
      <c r="T32" s="311">
        <v>112</v>
      </c>
    </row>
    <row r="33" spans="2:20" ht="12.95" customHeight="1" x14ac:dyDescent="0.2">
      <c r="B33" s="349" t="s">
        <v>362</v>
      </c>
      <c r="C33" s="11"/>
      <c r="D33" s="311">
        <v>172</v>
      </c>
      <c r="E33" s="130"/>
      <c r="F33" s="350">
        <v>-0.03</v>
      </c>
      <c r="G33" s="130"/>
      <c r="H33" s="311">
        <v>166</v>
      </c>
      <c r="I33" s="130"/>
      <c r="J33" s="350">
        <v>-0.05</v>
      </c>
      <c r="K33" s="130"/>
      <c r="L33" s="311">
        <v>157</v>
      </c>
      <c r="M33" s="130"/>
      <c r="N33" s="350">
        <v>0.1</v>
      </c>
      <c r="O33" s="130"/>
      <c r="P33" s="311">
        <v>173</v>
      </c>
      <c r="Q33" s="130"/>
      <c r="R33" s="350">
        <v>-0.02</v>
      </c>
      <c r="S33" s="130"/>
      <c r="T33" s="311">
        <v>169</v>
      </c>
    </row>
    <row r="34" spans="2:20" ht="12.95" customHeight="1" x14ac:dyDescent="0.2">
      <c r="B34" s="349" t="s">
        <v>483</v>
      </c>
      <c r="C34" s="11"/>
      <c r="D34" s="311">
        <v>78</v>
      </c>
      <c r="E34" s="130"/>
      <c r="F34" s="350">
        <v>0.15</v>
      </c>
      <c r="G34" s="130"/>
      <c r="H34" s="311">
        <v>90</v>
      </c>
      <c r="I34" s="130"/>
      <c r="J34" s="350">
        <v>0</v>
      </c>
      <c r="K34" s="130"/>
      <c r="L34" s="311">
        <v>90</v>
      </c>
      <c r="M34" s="130"/>
      <c r="N34" s="350">
        <v>0.09</v>
      </c>
      <c r="O34" s="130"/>
      <c r="P34" s="311">
        <v>98</v>
      </c>
      <c r="Q34" s="130"/>
      <c r="R34" s="350">
        <v>-0.64</v>
      </c>
      <c r="S34" s="130"/>
      <c r="T34" s="311">
        <v>35</v>
      </c>
    </row>
    <row r="35" spans="2:20" ht="12.95" customHeight="1" x14ac:dyDescent="0.2">
      <c r="B35" s="349" t="s">
        <v>484</v>
      </c>
      <c r="C35" s="11"/>
      <c r="D35" s="311" t="s">
        <v>142</v>
      </c>
      <c r="E35" s="130"/>
      <c r="F35" s="350"/>
      <c r="G35" s="130"/>
      <c r="H35" s="311" t="s">
        <v>142</v>
      </c>
      <c r="I35" s="130"/>
      <c r="J35" s="350"/>
      <c r="K35" s="130"/>
      <c r="L35" s="311" t="s">
        <v>142</v>
      </c>
      <c r="M35" s="130"/>
      <c r="N35" s="350"/>
      <c r="O35" s="130"/>
      <c r="P35" s="311" t="s">
        <v>142</v>
      </c>
      <c r="Q35" s="130"/>
      <c r="R35" s="350"/>
      <c r="S35" s="130"/>
      <c r="T35" s="311">
        <v>57</v>
      </c>
    </row>
    <row r="36" spans="2:20" ht="12.95" customHeight="1" x14ac:dyDescent="0.2">
      <c r="B36" s="349" t="s">
        <v>363</v>
      </c>
      <c r="C36" s="11"/>
      <c r="D36" s="311" t="s">
        <v>142</v>
      </c>
      <c r="E36" s="130"/>
      <c r="F36" s="350"/>
      <c r="G36" s="130"/>
      <c r="H36" s="311">
        <v>101</v>
      </c>
      <c r="I36" s="130"/>
      <c r="J36" s="350">
        <v>0.57999999999999996</v>
      </c>
      <c r="K36" s="130"/>
      <c r="L36" s="311">
        <v>160</v>
      </c>
      <c r="M36" s="130"/>
      <c r="N36" s="350">
        <v>0.1</v>
      </c>
      <c r="O36" s="130"/>
      <c r="P36" s="311">
        <v>176</v>
      </c>
      <c r="Q36" s="130"/>
      <c r="R36" s="350">
        <v>-0.05</v>
      </c>
      <c r="S36" s="130"/>
      <c r="T36" s="311">
        <v>168</v>
      </c>
    </row>
    <row r="37" spans="2:20" ht="12.95" customHeight="1" x14ac:dyDescent="0.2">
      <c r="B37" s="349" t="s">
        <v>403</v>
      </c>
      <c r="C37" s="11"/>
      <c r="D37" s="311" t="s">
        <v>142</v>
      </c>
      <c r="E37" s="130"/>
      <c r="F37" s="350"/>
      <c r="G37" s="130"/>
      <c r="H37" s="311">
        <v>71</v>
      </c>
      <c r="I37" s="130"/>
      <c r="J37" s="350">
        <v>0.57999999999999996</v>
      </c>
      <c r="K37" s="130"/>
      <c r="L37" s="311">
        <v>112</v>
      </c>
      <c r="M37" s="130"/>
      <c r="N37" s="350">
        <v>0.09</v>
      </c>
      <c r="O37" s="130"/>
      <c r="P37" s="311">
        <v>122</v>
      </c>
      <c r="Q37" s="130"/>
      <c r="R37" s="350">
        <v>-0.08</v>
      </c>
      <c r="S37" s="130"/>
      <c r="T37" s="311">
        <v>112</v>
      </c>
    </row>
    <row r="38" spans="2:20" ht="12.95" customHeight="1" x14ac:dyDescent="0.2">
      <c r="B38" s="349" t="s">
        <v>404</v>
      </c>
      <c r="C38" s="11"/>
      <c r="D38" s="311" t="s">
        <v>142</v>
      </c>
      <c r="E38" s="130"/>
      <c r="F38" s="350"/>
      <c r="G38" s="130"/>
      <c r="H38" s="311">
        <v>74</v>
      </c>
      <c r="I38" s="130"/>
      <c r="J38" s="350">
        <v>0.57999999999999996</v>
      </c>
      <c r="K38" s="130"/>
      <c r="L38" s="311">
        <v>117</v>
      </c>
      <c r="M38" s="130"/>
      <c r="N38" s="350">
        <v>0.09</v>
      </c>
      <c r="O38" s="130"/>
      <c r="P38" s="311">
        <v>127</v>
      </c>
      <c r="Q38" s="130"/>
      <c r="R38" s="350">
        <v>-0.03</v>
      </c>
      <c r="S38" s="130"/>
      <c r="T38" s="311">
        <v>123</v>
      </c>
    </row>
    <row r="39" spans="2:20" ht="12.95" customHeight="1" x14ac:dyDescent="0.2">
      <c r="B39" s="349" t="s">
        <v>405</v>
      </c>
      <c r="C39" s="11"/>
      <c r="D39" s="311">
        <v>107</v>
      </c>
      <c r="E39" s="130"/>
      <c r="F39" s="350">
        <v>0.21</v>
      </c>
      <c r="G39" s="130"/>
      <c r="H39" s="311">
        <v>130</v>
      </c>
      <c r="I39" s="130"/>
      <c r="J39" s="350">
        <v>0.05</v>
      </c>
      <c r="K39" s="130"/>
      <c r="L39" s="311">
        <v>137</v>
      </c>
      <c r="M39" s="130"/>
      <c r="N39" s="350">
        <v>0.1</v>
      </c>
      <c r="O39" s="130"/>
      <c r="P39" s="311">
        <v>151</v>
      </c>
      <c r="Q39" s="130"/>
      <c r="R39" s="350">
        <v>-0.05</v>
      </c>
      <c r="S39" s="130"/>
      <c r="T39" s="311">
        <v>143</v>
      </c>
    </row>
    <row r="40" spans="2:20" ht="12.95" customHeight="1" x14ac:dyDescent="0.2">
      <c r="B40" s="349" t="s">
        <v>419</v>
      </c>
      <c r="C40" s="11"/>
      <c r="D40" s="311">
        <v>102</v>
      </c>
      <c r="E40" s="130"/>
      <c r="F40" s="350">
        <v>0.25</v>
      </c>
      <c r="G40" s="130"/>
      <c r="H40" s="311">
        <v>128</v>
      </c>
      <c r="I40" s="130"/>
      <c r="J40" s="350">
        <v>0.05</v>
      </c>
      <c r="K40" s="130"/>
      <c r="L40" s="311">
        <v>135</v>
      </c>
      <c r="M40" s="130"/>
      <c r="N40" s="350">
        <v>0.13</v>
      </c>
      <c r="O40" s="130"/>
      <c r="P40" s="311">
        <v>153</v>
      </c>
      <c r="Q40" s="130"/>
      <c r="R40" s="350">
        <v>-0.03</v>
      </c>
      <c r="S40" s="130"/>
      <c r="T40" s="311">
        <v>149</v>
      </c>
    </row>
    <row r="41" spans="2:20" ht="12.95" customHeight="1" x14ac:dyDescent="0.2">
      <c r="B41" s="349" t="s">
        <v>485</v>
      </c>
      <c r="C41" s="11"/>
      <c r="D41" s="133">
        <v>80</v>
      </c>
      <c r="E41" s="131"/>
      <c r="F41" s="348">
        <v>0.13</v>
      </c>
      <c r="G41" s="131"/>
      <c r="H41" s="133">
        <v>90</v>
      </c>
      <c r="I41" s="131"/>
      <c r="J41" s="348">
        <v>-0.02</v>
      </c>
      <c r="K41" s="131"/>
      <c r="L41" s="70">
        <v>88</v>
      </c>
      <c r="M41" s="131"/>
      <c r="N41" s="348">
        <v>0.14000000000000001</v>
      </c>
      <c r="O41" s="131"/>
      <c r="P41" s="70">
        <v>100</v>
      </c>
      <c r="Q41" s="131"/>
      <c r="R41" s="348">
        <v>-0.08</v>
      </c>
      <c r="S41" s="131"/>
      <c r="T41" s="70">
        <v>92</v>
      </c>
    </row>
    <row r="42" spans="2:20" ht="6" customHeight="1" x14ac:dyDescent="0.2">
      <c r="B42" s="11"/>
      <c r="C42" s="11"/>
      <c r="D42" s="129"/>
      <c r="E42" s="131"/>
      <c r="F42" s="347"/>
      <c r="G42" s="131"/>
      <c r="H42" s="129"/>
      <c r="I42" s="131"/>
      <c r="J42" s="347"/>
      <c r="K42" s="131"/>
      <c r="L42" s="131"/>
      <c r="M42" s="131"/>
      <c r="N42" s="347"/>
      <c r="O42" s="131"/>
      <c r="P42" s="131"/>
      <c r="Q42" s="131"/>
      <c r="R42" s="347"/>
      <c r="S42" s="131"/>
      <c r="T42" s="131"/>
    </row>
    <row r="43" spans="2:20" ht="96.75" customHeight="1" x14ac:dyDescent="0.15">
      <c r="B43" s="432" t="s">
        <v>486</v>
      </c>
      <c r="C43" s="433"/>
      <c r="D43" s="433"/>
      <c r="E43" s="433"/>
      <c r="F43" s="433"/>
      <c r="G43" s="433"/>
      <c r="H43" s="433"/>
      <c r="I43" s="433"/>
      <c r="J43" s="433"/>
      <c r="K43" s="433"/>
      <c r="L43" s="433"/>
      <c r="M43" s="433"/>
      <c r="N43" s="433"/>
    </row>
  </sheetData>
  <mergeCells count="3">
    <mergeCell ref="B4:T4"/>
    <mergeCell ref="B43:N43"/>
    <mergeCell ref="Q2:T2"/>
  </mergeCells>
  <pageMargins left="0.7" right="0.7" top="0.75" bottom="0.75" header="0.3" footer="0.3"/>
  <pageSetup paperSize="256"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76C9-36E2-B04E-A584-03F3B81D2997}">
  <dimension ref="B1:AA34"/>
  <sheetViews>
    <sheetView showGridLines="0" zoomScale="140" zoomScaleNormal="140" workbookViewId="0">
      <pane ySplit="6" topLeftCell="A7" activePane="bottomLeft" state="frozen"/>
      <selection pane="bottomLeft"/>
    </sheetView>
  </sheetViews>
  <sheetFormatPr baseColWidth="10" defaultColWidth="7.5" defaultRowHeight="12.75" x14ac:dyDescent="0.2"/>
  <cols>
    <col min="1" max="1" width="2.375" style="3" customWidth="1"/>
    <col min="2" max="2" width="40" style="3" customWidth="1"/>
    <col min="3" max="3" width="1" style="3" customWidth="1"/>
    <col min="4" max="4" width="6.625" style="3" customWidth="1"/>
    <col min="5" max="5" width="1" style="3" customWidth="1"/>
    <col min="6" max="6" width="6.625" style="3" customWidth="1"/>
    <col min="7" max="7" width="1" style="3" customWidth="1"/>
    <col min="8" max="8" width="6.625" style="3" customWidth="1"/>
    <col min="9" max="9" width="1" style="3" customWidth="1"/>
    <col min="10" max="10" width="6.625" style="3" customWidth="1"/>
    <col min="11" max="11" width="1" style="3" customWidth="1"/>
    <col min="12" max="12" width="6.625" style="3" customWidth="1"/>
    <col min="13" max="13" width="1" style="3" customWidth="1"/>
    <col min="14" max="14" width="6.625" style="3" customWidth="1"/>
    <col min="15" max="15" width="1" style="3" customWidth="1"/>
    <col min="16" max="16" width="6.625" style="3" customWidth="1"/>
    <col min="17" max="17" width="1" style="3" customWidth="1"/>
    <col min="18" max="18" width="5.625" style="3" customWidth="1"/>
    <col min="19" max="19" width="1" style="3" customWidth="1"/>
    <col min="20" max="20" width="6.625" style="3" customWidth="1"/>
    <col min="21" max="21" width="1" style="3" customWidth="1"/>
    <col min="22" max="22" width="5.625" style="3" customWidth="1"/>
    <col min="23" max="23" width="1" style="3" customWidth="1"/>
    <col min="24" max="24" width="6.625" style="3" customWidth="1"/>
    <col min="25" max="25" width="1" style="3" customWidth="1"/>
    <col min="26" max="26" width="6.625" style="3" customWidth="1"/>
    <col min="27" max="27" width="2.375" style="3" customWidth="1"/>
    <col min="28" max="16384" width="7.5" style="3"/>
  </cols>
  <sheetData>
    <row r="1" spans="2:27" ht="12.95" customHeight="1" x14ac:dyDescent="0.2"/>
    <row r="2" spans="2:27" ht="33.950000000000003" customHeight="1" x14ac:dyDescent="0.2">
      <c r="B2" s="384"/>
      <c r="W2" s="392" t="s">
        <v>0</v>
      </c>
      <c r="X2" s="392"/>
      <c r="Y2" s="392"/>
      <c r="Z2" s="392"/>
    </row>
    <row r="3" spans="2:27" ht="12.95" customHeight="1" x14ac:dyDescent="0.2">
      <c r="B3" s="384"/>
    </row>
    <row r="4" spans="2:27" ht="20.100000000000001" customHeight="1" thickBot="1" x14ac:dyDescent="0.25">
      <c r="B4" s="394" t="s">
        <v>40</v>
      </c>
      <c r="C4" s="394"/>
      <c r="D4" s="394"/>
      <c r="E4" s="394"/>
      <c r="F4" s="394"/>
      <c r="G4" s="394"/>
      <c r="H4" s="394"/>
      <c r="I4" s="394"/>
      <c r="J4" s="394"/>
      <c r="K4" s="394"/>
      <c r="L4" s="394"/>
      <c r="M4" s="394"/>
      <c r="N4" s="394"/>
      <c r="O4" s="394"/>
      <c r="P4" s="394"/>
      <c r="Q4" s="394"/>
      <c r="R4" s="394"/>
      <c r="S4" s="394"/>
      <c r="T4" s="394"/>
      <c r="U4" s="394"/>
      <c r="V4" s="394"/>
      <c r="W4" s="394"/>
      <c r="X4" s="394"/>
      <c r="Y4" s="394"/>
      <c r="Z4" s="394"/>
      <c r="AA4" s="4"/>
    </row>
    <row r="5" spans="2:27" ht="43.5" customHeight="1" thickTop="1" x14ac:dyDescent="0.15">
      <c r="B5" s="147"/>
      <c r="C5" s="147"/>
      <c r="D5" s="395" t="s">
        <v>41</v>
      </c>
      <c r="E5" s="395"/>
      <c r="F5" s="395"/>
      <c r="G5" s="146"/>
      <c r="H5" s="395" t="s">
        <v>42</v>
      </c>
      <c r="I5" s="395"/>
      <c r="J5" s="395"/>
      <c r="K5" s="146"/>
      <c r="L5" s="395" t="s">
        <v>43</v>
      </c>
      <c r="M5" s="395"/>
      <c r="N5" s="395"/>
      <c r="O5" s="145"/>
      <c r="P5" s="396" t="s">
        <v>44</v>
      </c>
      <c r="Q5" s="397"/>
      <c r="R5" s="397"/>
      <c r="S5" s="144"/>
      <c r="T5" s="397" t="s">
        <v>45</v>
      </c>
      <c r="U5" s="397"/>
      <c r="V5" s="397"/>
      <c r="W5" s="144"/>
      <c r="X5" s="397" t="s">
        <v>46</v>
      </c>
      <c r="Y5" s="397"/>
      <c r="Z5" s="397"/>
    </row>
    <row r="6" spans="2:27" s="139" customFormat="1" ht="14.1" customHeight="1" x14ac:dyDescent="0.2">
      <c r="B6" s="143" t="s">
        <v>47</v>
      </c>
      <c r="C6" s="80"/>
      <c r="D6" s="82">
        <v>2021</v>
      </c>
      <c r="E6" s="93"/>
      <c r="F6" s="140">
        <v>2022</v>
      </c>
      <c r="G6" s="142"/>
      <c r="H6" s="82">
        <v>2021</v>
      </c>
      <c r="I6" s="93"/>
      <c r="J6" s="140">
        <v>2022</v>
      </c>
      <c r="K6" s="142"/>
      <c r="L6" s="82">
        <v>2021</v>
      </c>
      <c r="M6" s="93"/>
      <c r="N6" s="140">
        <v>2022</v>
      </c>
      <c r="O6" s="142"/>
      <c r="P6" s="82">
        <v>2021</v>
      </c>
      <c r="Q6" s="141"/>
      <c r="R6" s="140">
        <v>2022</v>
      </c>
      <c r="S6" s="142"/>
      <c r="T6" s="82">
        <v>2021</v>
      </c>
      <c r="U6" s="141"/>
      <c r="V6" s="140">
        <v>2022</v>
      </c>
      <c r="W6" s="142"/>
      <c r="X6" s="82">
        <v>2021</v>
      </c>
      <c r="Y6" s="141"/>
      <c r="Z6" s="140">
        <v>2022</v>
      </c>
      <c r="AA6" s="6"/>
    </row>
    <row r="7" spans="2:27" ht="17.100000000000001" customHeight="1" x14ac:dyDescent="0.15">
      <c r="B7" s="138" t="s">
        <v>48</v>
      </c>
      <c r="C7" s="80"/>
      <c r="D7" s="78">
        <v>8359</v>
      </c>
      <c r="E7" s="137"/>
      <c r="F7" s="76">
        <v>9519</v>
      </c>
      <c r="G7" s="83"/>
      <c r="H7" s="78">
        <v>3139</v>
      </c>
      <c r="I7" s="137"/>
      <c r="J7" s="76">
        <v>3634</v>
      </c>
      <c r="K7" s="83"/>
      <c r="L7" s="78">
        <v>5407</v>
      </c>
      <c r="M7" s="137"/>
      <c r="N7" s="76">
        <v>5890</v>
      </c>
      <c r="O7" s="83"/>
      <c r="P7" s="78">
        <v>1814</v>
      </c>
      <c r="Q7" s="83"/>
      <c r="R7" s="76">
        <v>2052</v>
      </c>
      <c r="S7" s="83"/>
      <c r="T7" s="78">
        <v>0</v>
      </c>
      <c r="U7" s="83"/>
      <c r="V7" s="76">
        <v>0</v>
      </c>
      <c r="W7" s="83"/>
      <c r="X7" s="78">
        <v>18720</v>
      </c>
      <c r="Y7" s="83"/>
      <c r="Z7" s="76">
        <v>21095</v>
      </c>
      <c r="AA7" s="16"/>
    </row>
    <row r="8" spans="2:27" ht="12.95" customHeight="1" x14ac:dyDescent="0.2">
      <c r="B8" s="136" t="s">
        <v>49</v>
      </c>
      <c r="C8" s="21"/>
      <c r="D8" s="29">
        <v>1218</v>
      </c>
      <c r="E8" s="30"/>
      <c r="F8" s="70">
        <v>1487</v>
      </c>
      <c r="G8" s="71"/>
      <c r="H8" s="29">
        <v>1024</v>
      </c>
      <c r="I8" s="30"/>
      <c r="J8" s="70">
        <v>1093</v>
      </c>
      <c r="K8" s="71"/>
      <c r="L8" s="29">
        <v>62</v>
      </c>
      <c r="M8" s="30"/>
      <c r="N8" s="70">
        <v>68</v>
      </c>
      <c r="O8" s="71"/>
      <c r="P8" s="29">
        <v>832</v>
      </c>
      <c r="Q8" s="71"/>
      <c r="R8" s="70">
        <v>1135</v>
      </c>
      <c r="S8" s="71"/>
      <c r="T8" s="36">
        <v>-3136</v>
      </c>
      <c r="U8" s="71"/>
      <c r="V8" s="133">
        <v>-3783</v>
      </c>
      <c r="W8" s="71"/>
      <c r="X8" s="29">
        <v>0</v>
      </c>
      <c r="Y8" s="71"/>
      <c r="Z8" s="70">
        <v>0</v>
      </c>
      <c r="AA8" s="16"/>
    </row>
    <row r="9" spans="2:27" ht="12" customHeight="1" x14ac:dyDescent="0.2">
      <c r="B9" s="136" t="s">
        <v>9</v>
      </c>
      <c r="C9" s="21"/>
      <c r="D9" s="29">
        <v>9577</v>
      </c>
      <c r="E9" s="30"/>
      <c r="F9" s="70">
        <v>11006</v>
      </c>
      <c r="G9" s="71"/>
      <c r="H9" s="29">
        <v>4164</v>
      </c>
      <c r="I9" s="30"/>
      <c r="J9" s="70">
        <v>4727</v>
      </c>
      <c r="K9" s="71"/>
      <c r="L9" s="29">
        <v>5469</v>
      </c>
      <c r="M9" s="30"/>
      <c r="N9" s="70">
        <v>5958</v>
      </c>
      <c r="O9" s="71"/>
      <c r="P9" s="29">
        <v>2646</v>
      </c>
      <c r="Q9" s="71"/>
      <c r="R9" s="70">
        <v>3187</v>
      </c>
      <c r="S9" s="71"/>
      <c r="T9" s="36">
        <v>-3136</v>
      </c>
      <c r="U9" s="71"/>
      <c r="V9" s="133">
        <v>-3783</v>
      </c>
      <c r="W9" s="71"/>
      <c r="X9" s="29">
        <v>18720</v>
      </c>
      <c r="Y9" s="71"/>
      <c r="Z9" s="70">
        <v>21095</v>
      </c>
      <c r="AA9" s="6"/>
    </row>
    <row r="10" spans="2:27" ht="12" customHeight="1" x14ac:dyDescent="0.2">
      <c r="B10" s="135" t="s">
        <v>50</v>
      </c>
      <c r="C10" s="21"/>
      <c r="D10" s="29">
        <v>2881</v>
      </c>
      <c r="E10" s="30"/>
      <c r="F10" s="70">
        <v>3385</v>
      </c>
      <c r="G10" s="71"/>
      <c r="H10" s="29">
        <v>1278</v>
      </c>
      <c r="I10" s="30"/>
      <c r="J10" s="70">
        <v>1383</v>
      </c>
      <c r="K10" s="71"/>
      <c r="L10" s="29">
        <v>2131</v>
      </c>
      <c r="M10" s="30"/>
      <c r="N10" s="70">
        <v>2376</v>
      </c>
      <c r="O10" s="71"/>
      <c r="P10" s="29">
        <v>367</v>
      </c>
      <c r="Q10" s="71"/>
      <c r="R10" s="70">
        <v>406</v>
      </c>
      <c r="S10" s="71"/>
      <c r="T10" s="36">
        <v>-1100</v>
      </c>
      <c r="U10" s="71"/>
      <c r="V10" s="133">
        <v>-1241</v>
      </c>
      <c r="W10" s="71"/>
      <c r="X10" s="29">
        <v>5557</v>
      </c>
      <c r="Y10" s="71"/>
      <c r="Z10" s="70">
        <v>6308</v>
      </c>
      <c r="AA10" s="6"/>
    </row>
    <row r="11" spans="2:27" ht="12" customHeight="1" x14ac:dyDescent="0.2">
      <c r="B11" s="135" t="s">
        <v>51</v>
      </c>
      <c r="C11" s="21"/>
      <c r="D11" s="29">
        <v>1631</v>
      </c>
      <c r="E11" s="30"/>
      <c r="F11" s="70">
        <v>1933</v>
      </c>
      <c r="G11" s="71"/>
      <c r="H11" s="29">
        <v>564</v>
      </c>
      <c r="I11" s="30"/>
      <c r="J11" s="70">
        <v>644</v>
      </c>
      <c r="K11" s="71"/>
      <c r="L11" s="29">
        <v>614</v>
      </c>
      <c r="M11" s="30"/>
      <c r="N11" s="70">
        <v>715</v>
      </c>
      <c r="O11" s="71"/>
      <c r="P11" s="29">
        <v>485</v>
      </c>
      <c r="Q11" s="71"/>
      <c r="R11" s="70">
        <v>554</v>
      </c>
      <c r="S11" s="71"/>
      <c r="T11" s="36">
        <v>-211</v>
      </c>
      <c r="U11" s="71"/>
      <c r="V11" s="133">
        <v>-245</v>
      </c>
      <c r="W11" s="71"/>
      <c r="X11" s="29">
        <v>3084</v>
      </c>
      <c r="Y11" s="71"/>
      <c r="Z11" s="70">
        <v>3600</v>
      </c>
      <c r="AA11" s="6"/>
    </row>
    <row r="12" spans="2:27" ht="12" customHeight="1" x14ac:dyDescent="0.2">
      <c r="B12" s="135" t="s">
        <v>52</v>
      </c>
      <c r="C12" s="21"/>
      <c r="D12" s="29">
        <v>1828</v>
      </c>
      <c r="E12" s="30"/>
      <c r="F12" s="70">
        <v>1974</v>
      </c>
      <c r="G12" s="71"/>
      <c r="H12" s="29">
        <v>1718</v>
      </c>
      <c r="I12" s="30"/>
      <c r="J12" s="70">
        <v>1987</v>
      </c>
      <c r="K12" s="71"/>
      <c r="L12" s="29">
        <v>1231</v>
      </c>
      <c r="M12" s="30"/>
      <c r="N12" s="70">
        <v>1161</v>
      </c>
      <c r="O12" s="71"/>
      <c r="P12" s="29">
        <v>279</v>
      </c>
      <c r="Q12" s="71"/>
      <c r="R12" s="70">
        <v>331</v>
      </c>
      <c r="S12" s="71"/>
      <c r="T12" s="36">
        <v>-504</v>
      </c>
      <c r="U12" s="71"/>
      <c r="V12" s="133">
        <v>-545</v>
      </c>
      <c r="W12" s="71"/>
      <c r="X12" s="29">
        <v>4551</v>
      </c>
      <c r="Y12" s="71"/>
      <c r="Z12" s="70">
        <v>4907</v>
      </c>
      <c r="AA12" s="6"/>
    </row>
    <row r="13" spans="2:27" ht="12" customHeight="1" x14ac:dyDescent="0.2">
      <c r="B13" s="135" t="s">
        <v>53</v>
      </c>
      <c r="C13" s="21"/>
      <c r="D13" s="29">
        <v>1678</v>
      </c>
      <c r="E13" s="30"/>
      <c r="F13" s="70">
        <v>1961</v>
      </c>
      <c r="G13" s="71"/>
      <c r="H13" s="29">
        <v>563</v>
      </c>
      <c r="I13" s="30"/>
      <c r="J13" s="70">
        <v>665</v>
      </c>
      <c r="K13" s="71"/>
      <c r="L13" s="29">
        <v>1141</v>
      </c>
      <c r="M13" s="30"/>
      <c r="N13" s="70">
        <v>1298</v>
      </c>
      <c r="O13" s="71"/>
      <c r="P13" s="29">
        <v>45</v>
      </c>
      <c r="Q13" s="71"/>
      <c r="R13" s="70">
        <v>59</v>
      </c>
      <c r="S13" s="71"/>
      <c r="T13" s="36">
        <v>-302</v>
      </c>
      <c r="U13" s="71"/>
      <c r="V13" s="133">
        <v>-349</v>
      </c>
      <c r="W13" s="71"/>
      <c r="X13" s="29">
        <v>3126</v>
      </c>
      <c r="Y13" s="71"/>
      <c r="Z13" s="70">
        <v>3633</v>
      </c>
      <c r="AA13" s="6"/>
    </row>
    <row r="14" spans="2:27" ht="12" customHeight="1" x14ac:dyDescent="0.2">
      <c r="B14" s="135" t="s">
        <v>54</v>
      </c>
      <c r="C14" s="21"/>
      <c r="D14" s="29">
        <v>1585</v>
      </c>
      <c r="E14" s="30"/>
      <c r="F14" s="70">
        <v>1755</v>
      </c>
      <c r="G14" s="71"/>
      <c r="H14" s="29">
        <v>78</v>
      </c>
      <c r="I14" s="30"/>
      <c r="J14" s="70">
        <v>92</v>
      </c>
      <c r="K14" s="71"/>
      <c r="L14" s="29">
        <v>352</v>
      </c>
      <c r="M14" s="30"/>
      <c r="N14" s="70">
        <v>409</v>
      </c>
      <c r="O14" s="71"/>
      <c r="P14" s="29">
        <v>42</v>
      </c>
      <c r="Q14" s="71"/>
      <c r="R14" s="70">
        <v>49</v>
      </c>
      <c r="S14" s="71"/>
      <c r="T14" s="36">
        <v>-147</v>
      </c>
      <c r="U14" s="71"/>
      <c r="V14" s="133">
        <v>-196</v>
      </c>
      <c r="W14" s="71"/>
      <c r="X14" s="29">
        <v>1909</v>
      </c>
      <c r="Y14" s="71"/>
      <c r="Z14" s="70">
        <v>2108</v>
      </c>
      <c r="AA14" s="6"/>
    </row>
    <row r="15" spans="2:27" ht="12" customHeight="1" x14ac:dyDescent="0.2">
      <c r="B15" s="135" t="s">
        <v>55</v>
      </c>
      <c r="C15" s="21"/>
      <c r="D15" s="29">
        <v>0</v>
      </c>
      <c r="E15" s="30"/>
      <c r="F15" s="70">
        <v>0</v>
      </c>
      <c r="G15" s="71"/>
      <c r="H15" s="29">
        <v>0</v>
      </c>
      <c r="I15" s="30"/>
      <c r="J15" s="70">
        <v>0</v>
      </c>
      <c r="K15" s="71"/>
      <c r="L15" s="29">
        <v>0</v>
      </c>
      <c r="M15" s="30"/>
      <c r="N15" s="70">
        <v>0</v>
      </c>
      <c r="O15" s="71"/>
      <c r="P15" s="29">
        <v>1421</v>
      </c>
      <c r="Q15" s="71"/>
      <c r="R15" s="70">
        <v>1783</v>
      </c>
      <c r="S15" s="71"/>
      <c r="T15" s="29">
        <v>0</v>
      </c>
      <c r="U15" s="71"/>
      <c r="V15" s="70">
        <v>0</v>
      </c>
      <c r="W15" s="71"/>
      <c r="X15" s="29">
        <v>1421</v>
      </c>
      <c r="Y15" s="71"/>
      <c r="Z15" s="70">
        <v>1783</v>
      </c>
      <c r="AA15" s="6"/>
    </row>
    <row r="16" spans="2:27" ht="12" customHeight="1" x14ac:dyDescent="0.2">
      <c r="B16" s="134" t="s">
        <v>56</v>
      </c>
      <c r="C16" s="21"/>
      <c r="D16" s="36">
        <v>-27</v>
      </c>
      <c r="E16" s="130"/>
      <c r="F16" s="133">
        <v>-2</v>
      </c>
      <c r="G16" s="71"/>
      <c r="H16" s="36">
        <v>-38</v>
      </c>
      <c r="I16" s="130"/>
      <c r="J16" s="133">
        <v>-43</v>
      </c>
      <c r="K16" s="71"/>
      <c r="L16" s="29">
        <v>0</v>
      </c>
      <c r="M16" s="30"/>
      <c r="N16" s="70">
        <v>0</v>
      </c>
      <c r="O16" s="71"/>
      <c r="P16" s="29">
        <v>7</v>
      </c>
      <c r="Q16" s="71"/>
      <c r="R16" s="70">
        <v>6</v>
      </c>
      <c r="S16" s="71"/>
      <c r="T16" s="36">
        <v>-871</v>
      </c>
      <c r="U16" s="71"/>
      <c r="V16" s="133">
        <v>-1206</v>
      </c>
      <c r="W16" s="71"/>
      <c r="X16" s="36">
        <v>-930</v>
      </c>
      <c r="Y16" s="71"/>
      <c r="Z16" s="133">
        <v>-1245</v>
      </c>
      <c r="AA16" s="6"/>
    </row>
    <row r="17" spans="2:27" ht="12.95" customHeight="1" x14ac:dyDescent="0.2">
      <c r="B17" s="136" t="s">
        <v>57</v>
      </c>
      <c r="C17" s="21"/>
      <c r="D17" s="29">
        <v>2250</v>
      </c>
      <c r="E17" s="30"/>
      <c r="F17" s="70">
        <v>2205</v>
      </c>
      <c r="G17" s="71"/>
      <c r="H17" s="29">
        <v>1077</v>
      </c>
      <c r="I17" s="30"/>
      <c r="J17" s="70">
        <v>1123</v>
      </c>
      <c r="K17" s="71"/>
      <c r="L17" s="29">
        <v>123</v>
      </c>
      <c r="M17" s="30"/>
      <c r="N17" s="70">
        <v>75</v>
      </c>
      <c r="O17" s="71"/>
      <c r="P17" s="29">
        <v>458</v>
      </c>
      <c r="Q17" s="71"/>
      <c r="R17" s="70">
        <v>344</v>
      </c>
      <c r="S17" s="71"/>
      <c r="T17" s="36">
        <v>-33</v>
      </c>
      <c r="U17" s="71"/>
      <c r="V17" s="133">
        <v>-7</v>
      </c>
      <c r="W17" s="71"/>
      <c r="X17" s="29">
        <v>3875</v>
      </c>
      <c r="Y17" s="71"/>
      <c r="Z17" s="70">
        <v>3739</v>
      </c>
      <c r="AA17" s="16"/>
    </row>
    <row r="18" spans="2:27" ht="12" customHeight="1" x14ac:dyDescent="0.2">
      <c r="B18" s="135" t="s">
        <v>50</v>
      </c>
      <c r="C18" s="21"/>
      <c r="D18" s="29">
        <v>584</v>
      </c>
      <c r="E18" s="30"/>
      <c r="F18" s="70">
        <v>599</v>
      </c>
      <c r="G18" s="71"/>
      <c r="H18" s="29">
        <v>260</v>
      </c>
      <c r="I18" s="30"/>
      <c r="J18" s="70">
        <v>235</v>
      </c>
      <c r="K18" s="71"/>
      <c r="L18" s="29">
        <v>10</v>
      </c>
      <c r="M18" s="30"/>
      <c r="N18" s="70">
        <v>10</v>
      </c>
      <c r="O18" s="71"/>
      <c r="P18" s="29">
        <v>83</v>
      </c>
      <c r="Q18" s="71"/>
      <c r="R18" s="70">
        <v>64</v>
      </c>
      <c r="S18" s="71"/>
      <c r="T18" s="29">
        <v>0</v>
      </c>
      <c r="U18" s="71"/>
      <c r="V18" s="70">
        <v>0</v>
      </c>
      <c r="W18" s="71"/>
      <c r="X18" s="29">
        <v>937</v>
      </c>
      <c r="Y18" s="71"/>
      <c r="Z18" s="70">
        <v>908</v>
      </c>
      <c r="AA18" s="6"/>
    </row>
    <row r="19" spans="2:27" ht="12" customHeight="1" x14ac:dyDescent="0.2">
      <c r="B19" s="135" t="s">
        <v>51</v>
      </c>
      <c r="C19" s="21"/>
      <c r="D19" s="29">
        <v>471</v>
      </c>
      <c r="E19" s="30"/>
      <c r="F19" s="70">
        <v>510</v>
      </c>
      <c r="G19" s="71"/>
      <c r="H19" s="29">
        <v>124</v>
      </c>
      <c r="I19" s="30"/>
      <c r="J19" s="70">
        <v>133</v>
      </c>
      <c r="K19" s="71"/>
      <c r="L19" s="29">
        <v>38</v>
      </c>
      <c r="M19" s="30"/>
      <c r="N19" s="70">
        <v>40</v>
      </c>
      <c r="O19" s="71"/>
      <c r="P19" s="29">
        <v>104</v>
      </c>
      <c r="Q19" s="71"/>
      <c r="R19" s="70">
        <v>46</v>
      </c>
      <c r="S19" s="71"/>
      <c r="T19" s="29">
        <v>0</v>
      </c>
      <c r="U19" s="71"/>
      <c r="V19" s="70">
        <v>0</v>
      </c>
      <c r="W19" s="71"/>
      <c r="X19" s="29">
        <v>737</v>
      </c>
      <c r="Y19" s="71"/>
      <c r="Z19" s="70">
        <v>730</v>
      </c>
      <c r="AA19" s="6"/>
    </row>
    <row r="20" spans="2:27" ht="12" customHeight="1" x14ac:dyDescent="0.2">
      <c r="B20" s="135" t="s">
        <v>52</v>
      </c>
      <c r="C20" s="21"/>
      <c r="D20" s="29">
        <v>441</v>
      </c>
      <c r="E20" s="30"/>
      <c r="F20" s="70">
        <v>424</v>
      </c>
      <c r="G20" s="71"/>
      <c r="H20" s="29">
        <v>529</v>
      </c>
      <c r="I20" s="30"/>
      <c r="J20" s="70">
        <v>574</v>
      </c>
      <c r="K20" s="71"/>
      <c r="L20" s="29">
        <v>34</v>
      </c>
      <c r="M20" s="30"/>
      <c r="N20" s="133">
        <v>-3</v>
      </c>
      <c r="O20" s="71"/>
      <c r="P20" s="29">
        <v>38</v>
      </c>
      <c r="Q20" s="71"/>
      <c r="R20" s="70">
        <v>34</v>
      </c>
      <c r="S20" s="71"/>
      <c r="T20" s="29">
        <v>0</v>
      </c>
      <c r="U20" s="71"/>
      <c r="V20" s="70">
        <v>0</v>
      </c>
      <c r="W20" s="71"/>
      <c r="X20" s="29">
        <v>1042</v>
      </c>
      <c r="Y20" s="71"/>
      <c r="Z20" s="70">
        <v>1028</v>
      </c>
      <c r="AA20" s="6"/>
    </row>
    <row r="21" spans="2:27" ht="12" customHeight="1" x14ac:dyDescent="0.2">
      <c r="B21" s="135" t="s">
        <v>53</v>
      </c>
      <c r="C21" s="21"/>
      <c r="D21" s="29">
        <v>320</v>
      </c>
      <c r="E21" s="30"/>
      <c r="F21" s="70">
        <v>279</v>
      </c>
      <c r="G21" s="71"/>
      <c r="H21" s="29">
        <v>145</v>
      </c>
      <c r="I21" s="30"/>
      <c r="J21" s="70">
        <v>157</v>
      </c>
      <c r="K21" s="71"/>
      <c r="L21" s="29">
        <v>26</v>
      </c>
      <c r="M21" s="30"/>
      <c r="N21" s="70">
        <v>21</v>
      </c>
      <c r="O21" s="71"/>
      <c r="P21" s="29">
        <v>179</v>
      </c>
      <c r="Q21" s="71"/>
      <c r="R21" s="70">
        <v>141</v>
      </c>
      <c r="S21" s="71"/>
      <c r="T21" s="29">
        <v>0</v>
      </c>
      <c r="U21" s="71"/>
      <c r="V21" s="70">
        <v>0</v>
      </c>
      <c r="W21" s="71"/>
      <c r="X21" s="29">
        <v>670</v>
      </c>
      <c r="Y21" s="71"/>
      <c r="Z21" s="70">
        <v>598</v>
      </c>
      <c r="AA21" s="6"/>
    </row>
    <row r="22" spans="2:27" ht="12" customHeight="1" x14ac:dyDescent="0.2">
      <c r="B22" s="135" t="s">
        <v>54</v>
      </c>
      <c r="C22" s="21"/>
      <c r="D22" s="29">
        <v>433</v>
      </c>
      <c r="E22" s="30"/>
      <c r="F22" s="70">
        <v>392</v>
      </c>
      <c r="G22" s="71"/>
      <c r="H22" s="29">
        <v>18</v>
      </c>
      <c r="I22" s="30"/>
      <c r="J22" s="70">
        <v>25</v>
      </c>
      <c r="K22" s="71"/>
      <c r="L22" s="29">
        <v>16</v>
      </c>
      <c r="M22" s="30"/>
      <c r="N22" s="70">
        <v>8</v>
      </c>
      <c r="O22" s="71"/>
      <c r="P22" s="29">
        <v>23</v>
      </c>
      <c r="Q22" s="71"/>
      <c r="R22" s="70">
        <v>40</v>
      </c>
      <c r="S22" s="71"/>
      <c r="T22" s="29">
        <v>0</v>
      </c>
      <c r="U22" s="71"/>
      <c r="V22" s="70">
        <v>0</v>
      </c>
      <c r="W22" s="71"/>
      <c r="X22" s="29">
        <v>489</v>
      </c>
      <c r="Y22" s="71"/>
      <c r="Z22" s="70">
        <v>464</v>
      </c>
      <c r="AA22" s="6"/>
    </row>
    <row r="23" spans="2:27" ht="12" customHeight="1" x14ac:dyDescent="0.2">
      <c r="B23" s="135" t="s">
        <v>55</v>
      </c>
      <c r="C23" s="21"/>
      <c r="D23" s="36">
        <v>0</v>
      </c>
      <c r="E23" s="130"/>
      <c r="F23" s="133">
        <v>0</v>
      </c>
      <c r="G23" s="71"/>
      <c r="H23" s="29">
        <v>0</v>
      </c>
      <c r="I23" s="30"/>
      <c r="J23" s="70">
        <v>0</v>
      </c>
      <c r="K23" s="71"/>
      <c r="L23" s="29">
        <v>0</v>
      </c>
      <c r="M23" s="30"/>
      <c r="N23" s="70">
        <v>0</v>
      </c>
      <c r="O23" s="71"/>
      <c r="P23" s="29">
        <v>30</v>
      </c>
      <c r="Q23" s="71"/>
      <c r="R23" s="70">
        <v>35</v>
      </c>
      <c r="S23" s="71"/>
      <c r="T23" s="29">
        <v>0</v>
      </c>
      <c r="U23" s="71"/>
      <c r="V23" s="70">
        <v>0</v>
      </c>
      <c r="W23" s="71"/>
      <c r="X23" s="29">
        <v>30</v>
      </c>
      <c r="Y23" s="71"/>
      <c r="Z23" s="70">
        <v>35</v>
      </c>
      <c r="AA23" s="6"/>
    </row>
    <row r="24" spans="2:27" ht="12" customHeight="1" x14ac:dyDescent="0.2">
      <c r="B24" s="135" t="s">
        <v>58</v>
      </c>
      <c r="C24" s="21"/>
      <c r="D24" s="29">
        <v>2</v>
      </c>
      <c r="E24" s="30"/>
      <c r="F24" s="70">
        <v>1</v>
      </c>
      <c r="G24" s="71"/>
      <c r="H24" s="36">
        <v>0</v>
      </c>
      <c r="I24" s="130"/>
      <c r="J24" s="70">
        <v>0</v>
      </c>
      <c r="K24" s="71"/>
      <c r="L24" s="36">
        <v>-1</v>
      </c>
      <c r="M24" s="130"/>
      <c r="N24" s="133">
        <v>-1</v>
      </c>
      <c r="O24" s="71"/>
      <c r="P24" s="36">
        <v>0</v>
      </c>
      <c r="Q24" s="71"/>
      <c r="R24" s="133">
        <v>-15</v>
      </c>
      <c r="S24" s="71"/>
      <c r="T24" s="36">
        <v>-33</v>
      </c>
      <c r="U24" s="71"/>
      <c r="V24" s="133">
        <v>-7</v>
      </c>
      <c r="W24" s="71"/>
      <c r="X24" s="36">
        <v>-32</v>
      </c>
      <c r="Y24" s="71"/>
      <c r="Z24" s="133">
        <v>-22</v>
      </c>
      <c r="AA24" s="6"/>
    </row>
    <row r="25" spans="2:27" ht="12" customHeight="1" x14ac:dyDescent="0.2">
      <c r="B25" s="136" t="s">
        <v>59</v>
      </c>
      <c r="C25" s="21"/>
      <c r="D25" s="29">
        <v>1570</v>
      </c>
      <c r="E25" s="30"/>
      <c r="F25" s="70">
        <v>1541</v>
      </c>
      <c r="G25" s="71"/>
      <c r="H25" s="29">
        <v>748</v>
      </c>
      <c r="I25" s="30"/>
      <c r="J25" s="70">
        <v>778</v>
      </c>
      <c r="K25" s="71"/>
      <c r="L25" s="36">
        <v>-49</v>
      </c>
      <c r="M25" s="130"/>
      <c r="N25" s="133">
        <v>-99</v>
      </c>
      <c r="O25" s="71"/>
      <c r="P25" s="29">
        <v>406</v>
      </c>
      <c r="Q25" s="71"/>
      <c r="R25" s="70">
        <v>288</v>
      </c>
      <c r="S25" s="71"/>
      <c r="T25" s="36">
        <v>-62</v>
      </c>
      <c r="U25" s="71"/>
      <c r="V25" s="133">
        <v>-32</v>
      </c>
      <c r="W25" s="71"/>
      <c r="X25" s="29">
        <v>2614</v>
      </c>
      <c r="Y25" s="71"/>
      <c r="Z25" s="70">
        <v>2476</v>
      </c>
      <c r="AA25" s="6"/>
    </row>
    <row r="26" spans="2:27" ht="12" customHeight="1" x14ac:dyDescent="0.2">
      <c r="B26" s="135" t="s">
        <v>50</v>
      </c>
      <c r="C26" s="21"/>
      <c r="D26" s="29">
        <v>388</v>
      </c>
      <c r="E26" s="30"/>
      <c r="F26" s="70">
        <v>420</v>
      </c>
      <c r="G26" s="71"/>
      <c r="H26" s="29">
        <v>155</v>
      </c>
      <c r="I26" s="30"/>
      <c r="J26" s="70">
        <v>135</v>
      </c>
      <c r="K26" s="71"/>
      <c r="L26" s="36">
        <v>-52</v>
      </c>
      <c r="M26" s="130"/>
      <c r="N26" s="133">
        <v>-53</v>
      </c>
      <c r="O26" s="71"/>
      <c r="P26" s="29">
        <v>70</v>
      </c>
      <c r="Q26" s="71"/>
      <c r="R26" s="70">
        <v>49</v>
      </c>
      <c r="S26" s="71"/>
      <c r="T26" s="36">
        <v>0</v>
      </c>
      <c r="U26" s="71"/>
      <c r="V26" s="133">
        <v>0</v>
      </c>
      <c r="W26" s="71"/>
      <c r="X26" s="29">
        <v>561</v>
      </c>
      <c r="Y26" s="71"/>
      <c r="Z26" s="70">
        <v>550</v>
      </c>
      <c r="AA26" s="6"/>
    </row>
    <row r="27" spans="2:27" ht="12.95" customHeight="1" x14ac:dyDescent="0.2">
      <c r="B27" s="135" t="s">
        <v>51</v>
      </c>
      <c r="C27" s="21"/>
      <c r="D27" s="29">
        <v>371</v>
      </c>
      <c r="E27" s="30"/>
      <c r="F27" s="70">
        <v>413</v>
      </c>
      <c r="G27" s="71"/>
      <c r="H27" s="29">
        <v>68</v>
      </c>
      <c r="I27" s="30"/>
      <c r="J27" s="70">
        <v>72</v>
      </c>
      <c r="K27" s="71"/>
      <c r="L27" s="29">
        <v>12</v>
      </c>
      <c r="M27" s="30"/>
      <c r="N27" s="70">
        <v>15</v>
      </c>
      <c r="O27" s="71"/>
      <c r="P27" s="29">
        <v>92</v>
      </c>
      <c r="Q27" s="71"/>
      <c r="R27" s="70">
        <v>34</v>
      </c>
      <c r="S27" s="71"/>
      <c r="T27" s="29">
        <v>0</v>
      </c>
      <c r="U27" s="71"/>
      <c r="V27" s="70">
        <v>0</v>
      </c>
      <c r="W27" s="71"/>
      <c r="X27" s="29">
        <v>544</v>
      </c>
      <c r="Y27" s="71"/>
      <c r="Z27" s="70">
        <v>534</v>
      </c>
      <c r="AA27" s="16"/>
    </row>
    <row r="28" spans="2:27" ht="12" customHeight="1" x14ac:dyDescent="0.2">
      <c r="B28" s="135" t="s">
        <v>52</v>
      </c>
      <c r="C28" s="21"/>
      <c r="D28" s="29">
        <v>283</v>
      </c>
      <c r="E28" s="30"/>
      <c r="F28" s="70">
        <v>276</v>
      </c>
      <c r="G28" s="71"/>
      <c r="H28" s="29">
        <v>416</v>
      </c>
      <c r="I28" s="30"/>
      <c r="J28" s="70">
        <v>448</v>
      </c>
      <c r="K28" s="71"/>
      <c r="L28" s="29">
        <v>1</v>
      </c>
      <c r="M28" s="30"/>
      <c r="N28" s="133">
        <v>-39</v>
      </c>
      <c r="O28" s="71"/>
      <c r="P28" s="29">
        <v>22</v>
      </c>
      <c r="Q28" s="71"/>
      <c r="R28" s="70">
        <v>15</v>
      </c>
      <c r="S28" s="71"/>
      <c r="T28" s="29">
        <v>0</v>
      </c>
      <c r="U28" s="71"/>
      <c r="V28" s="70">
        <v>0</v>
      </c>
      <c r="W28" s="71"/>
      <c r="X28" s="29">
        <v>722</v>
      </c>
      <c r="Y28" s="71"/>
      <c r="Z28" s="70">
        <v>700</v>
      </c>
      <c r="AA28" s="6"/>
    </row>
    <row r="29" spans="2:27" ht="12" customHeight="1" x14ac:dyDescent="0.2">
      <c r="B29" s="135" t="s">
        <v>53</v>
      </c>
      <c r="C29" s="21"/>
      <c r="D29" s="29">
        <v>183</v>
      </c>
      <c r="E29" s="30"/>
      <c r="F29" s="70">
        <v>128</v>
      </c>
      <c r="G29" s="71"/>
      <c r="H29" s="29">
        <v>97</v>
      </c>
      <c r="I29" s="30"/>
      <c r="J29" s="70">
        <v>109</v>
      </c>
      <c r="K29" s="71"/>
      <c r="L29" s="36">
        <v>-17</v>
      </c>
      <c r="M29" s="130"/>
      <c r="N29" s="133">
        <v>-21</v>
      </c>
      <c r="O29" s="71"/>
      <c r="P29" s="29">
        <v>172</v>
      </c>
      <c r="Q29" s="71"/>
      <c r="R29" s="70">
        <v>133</v>
      </c>
      <c r="S29" s="71"/>
      <c r="T29" s="29">
        <v>0</v>
      </c>
      <c r="U29" s="71"/>
      <c r="V29" s="133">
        <v>0</v>
      </c>
      <c r="W29" s="71"/>
      <c r="X29" s="29">
        <v>435</v>
      </c>
      <c r="Y29" s="71"/>
      <c r="Z29" s="70">
        <v>350</v>
      </c>
      <c r="AA29" s="6"/>
    </row>
    <row r="30" spans="2:27" ht="12" customHeight="1" x14ac:dyDescent="0.2">
      <c r="B30" s="135" t="s">
        <v>54</v>
      </c>
      <c r="C30" s="21"/>
      <c r="D30" s="29">
        <v>343</v>
      </c>
      <c r="E30" s="30"/>
      <c r="F30" s="70">
        <v>303</v>
      </c>
      <c r="G30" s="71"/>
      <c r="H30" s="29">
        <v>11</v>
      </c>
      <c r="I30" s="30"/>
      <c r="J30" s="70">
        <v>15</v>
      </c>
      <c r="K30" s="71"/>
      <c r="L30" s="29">
        <v>7</v>
      </c>
      <c r="M30" s="30"/>
      <c r="N30" s="133">
        <v>-1</v>
      </c>
      <c r="O30" s="71"/>
      <c r="P30" s="29">
        <v>22</v>
      </c>
      <c r="Q30" s="71"/>
      <c r="R30" s="70">
        <v>38</v>
      </c>
      <c r="S30" s="71"/>
      <c r="T30" s="29">
        <v>0</v>
      </c>
      <c r="U30" s="71"/>
      <c r="V30" s="70">
        <v>0</v>
      </c>
      <c r="W30" s="71"/>
      <c r="X30" s="29">
        <v>383</v>
      </c>
      <c r="Y30" s="71"/>
      <c r="Z30" s="70">
        <v>355</v>
      </c>
      <c r="AA30" s="6"/>
    </row>
    <row r="31" spans="2:27" ht="12" customHeight="1" x14ac:dyDescent="0.2">
      <c r="B31" s="135" t="s">
        <v>55</v>
      </c>
      <c r="C31" s="21"/>
      <c r="D31" s="36">
        <v>0</v>
      </c>
      <c r="E31" s="130"/>
      <c r="F31" s="133">
        <v>0</v>
      </c>
      <c r="G31" s="71"/>
      <c r="H31" s="29">
        <v>0</v>
      </c>
      <c r="I31" s="30"/>
      <c r="J31" s="70">
        <v>0</v>
      </c>
      <c r="K31" s="71"/>
      <c r="L31" s="29">
        <v>0</v>
      </c>
      <c r="M31" s="30"/>
      <c r="N31" s="70">
        <v>0</v>
      </c>
      <c r="O31" s="71"/>
      <c r="P31" s="29">
        <v>30</v>
      </c>
      <c r="Q31" s="71"/>
      <c r="R31" s="70">
        <v>34</v>
      </c>
      <c r="S31" s="71"/>
      <c r="T31" s="29">
        <v>0</v>
      </c>
      <c r="U31" s="71"/>
      <c r="V31" s="70">
        <v>0</v>
      </c>
      <c r="W31" s="71"/>
      <c r="X31" s="29">
        <v>30</v>
      </c>
      <c r="Y31" s="71"/>
      <c r="Z31" s="70">
        <v>34</v>
      </c>
      <c r="AA31" s="6"/>
    </row>
    <row r="32" spans="2:27" ht="12.6" customHeight="1" x14ac:dyDescent="0.2">
      <c r="B32" s="134" t="s">
        <v>58</v>
      </c>
      <c r="C32" s="21"/>
      <c r="D32" s="29">
        <v>2</v>
      </c>
      <c r="E32" s="30"/>
      <c r="F32" s="70">
        <v>1</v>
      </c>
      <c r="G32" s="71"/>
      <c r="H32" s="36">
        <v>0</v>
      </c>
      <c r="I32" s="130"/>
      <c r="J32" s="70">
        <v>0</v>
      </c>
      <c r="K32" s="71"/>
      <c r="L32" s="36">
        <v>-1</v>
      </c>
      <c r="M32" s="130"/>
      <c r="N32" s="133">
        <v>-1</v>
      </c>
      <c r="O32" s="71"/>
      <c r="P32" s="36">
        <v>0</v>
      </c>
      <c r="Q32" s="71"/>
      <c r="R32" s="133">
        <v>-15</v>
      </c>
      <c r="S32" s="71"/>
      <c r="T32" s="36">
        <v>-62</v>
      </c>
      <c r="U32" s="71"/>
      <c r="V32" s="133">
        <v>-32</v>
      </c>
      <c r="W32" s="71"/>
      <c r="X32" s="36">
        <v>-61</v>
      </c>
      <c r="Y32" s="71"/>
      <c r="Z32" s="133">
        <v>-47</v>
      </c>
      <c r="AA32" s="16"/>
    </row>
    <row r="33" spans="2:27" ht="6" customHeight="1" x14ac:dyDescent="0.2">
      <c r="B33" s="132"/>
      <c r="C33" s="21"/>
      <c r="D33" s="30"/>
      <c r="E33" s="30"/>
      <c r="F33" s="131"/>
      <c r="G33" s="71"/>
      <c r="H33" s="130"/>
      <c r="I33" s="130"/>
      <c r="J33" s="131"/>
      <c r="K33" s="71"/>
      <c r="L33" s="130"/>
      <c r="M33" s="130"/>
      <c r="N33" s="129"/>
      <c r="O33" s="71"/>
      <c r="P33" s="130"/>
      <c r="Q33" s="71"/>
      <c r="R33" s="129"/>
      <c r="S33" s="71"/>
      <c r="T33" s="130"/>
      <c r="U33" s="71"/>
      <c r="V33" s="129"/>
      <c r="W33" s="71"/>
      <c r="X33" s="130"/>
      <c r="Y33" s="71"/>
      <c r="Z33" s="129"/>
      <c r="AA33" s="16"/>
    </row>
    <row r="34" spans="2:27" ht="72" customHeight="1" x14ac:dyDescent="0.2">
      <c r="B34" s="393" t="s">
        <v>60</v>
      </c>
      <c r="C34" s="393"/>
      <c r="D34" s="393"/>
      <c r="E34" s="393"/>
      <c r="F34" s="393"/>
      <c r="G34" s="128"/>
      <c r="H34" s="128"/>
      <c r="I34" s="128"/>
      <c r="J34" s="128"/>
      <c r="K34" s="128"/>
      <c r="L34" s="128"/>
      <c r="M34" s="128"/>
      <c r="N34" s="128"/>
      <c r="O34" s="128"/>
      <c r="P34" s="128"/>
      <c r="Q34" s="128"/>
      <c r="R34" s="128"/>
      <c r="S34" s="128"/>
      <c r="T34" s="128"/>
      <c r="U34" s="128"/>
      <c r="V34" s="128"/>
      <c r="W34" s="128"/>
      <c r="X34" s="128"/>
      <c r="Y34" s="128"/>
      <c r="Z34" s="128"/>
      <c r="AA34" s="128"/>
    </row>
  </sheetData>
  <mergeCells count="9">
    <mergeCell ref="W2:Z2"/>
    <mergeCell ref="B34:F34"/>
    <mergeCell ref="B4:Z4"/>
    <mergeCell ref="D5:F5"/>
    <mergeCell ref="L5:N5"/>
    <mergeCell ref="P5:R5"/>
    <mergeCell ref="T5:V5"/>
    <mergeCell ref="H5:J5"/>
    <mergeCell ref="X5:Z5"/>
  </mergeCells>
  <pageMargins left="0.7" right="0.7" top="0.75" bottom="0.75" header="0.3" footer="0.3"/>
  <pageSetup paperSize="256"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0B18-7584-4246-A425-A060D12BC9CA}">
  <dimension ref="B2:Z54"/>
  <sheetViews>
    <sheetView showGridLines="0" zoomScale="140" zoomScaleNormal="140" workbookViewId="0">
      <pane ySplit="3" topLeftCell="A4" activePane="bottomLeft" state="frozen"/>
      <selection pane="bottomLeft"/>
    </sheetView>
  </sheetViews>
  <sheetFormatPr baseColWidth="10" defaultColWidth="7.5" defaultRowHeight="12.75" x14ac:dyDescent="0.2"/>
  <cols>
    <col min="1" max="1" width="2.375" style="3" customWidth="1"/>
    <col min="2" max="2" width="40" style="3" customWidth="1"/>
    <col min="3" max="3" width="1" style="3" customWidth="1"/>
    <col min="4" max="4" width="6.625" style="3" customWidth="1"/>
    <col min="5" max="5" width="1.625" style="3" customWidth="1"/>
    <col min="6" max="6" width="25.125" style="3" customWidth="1"/>
    <col min="7" max="7" width="1" style="3" customWidth="1"/>
    <col min="8" max="8" width="6.625" style="3" customWidth="1"/>
    <col min="9" max="9" width="1.625" style="3" customWidth="1"/>
    <col min="10" max="10" width="19.375" style="3" customWidth="1"/>
    <col min="11" max="11" width="1" style="3" customWidth="1"/>
    <col min="12" max="12" width="6.625" style="3" customWidth="1"/>
    <col min="13" max="13" width="1" style="3" customWidth="1"/>
    <col min="14" max="14" width="6.625" style="3" customWidth="1"/>
    <col min="15" max="15" width="1" style="3" customWidth="1"/>
    <col min="16" max="16" width="6.625" style="3" customWidth="1"/>
    <col min="17" max="17" width="2.375" style="3" customWidth="1"/>
    <col min="18" max="18" width="5.625" style="3" customWidth="1"/>
    <col min="19" max="19" width="1" style="3" customWidth="1"/>
    <col min="20" max="20" width="6.625" style="3" customWidth="1"/>
    <col min="21" max="21" width="1" style="3" customWidth="1"/>
    <col min="22" max="22" width="5.625" style="3" customWidth="1"/>
    <col min="23" max="23" width="1" style="3" customWidth="1"/>
    <col min="24" max="24" width="6.625" style="3" customWidth="1"/>
    <col min="25" max="25" width="1" style="3" customWidth="1"/>
    <col min="26" max="26" width="6.625" style="3" customWidth="1"/>
    <col min="27" max="27" width="8.625" style="3" customWidth="1"/>
    <col min="28" max="16384" width="7.5" style="3"/>
  </cols>
  <sheetData>
    <row r="2" spans="2:26" ht="33.950000000000003" customHeight="1" x14ac:dyDescent="0.2">
      <c r="B2" s="382"/>
      <c r="C2" s="382"/>
      <c r="D2" s="382"/>
      <c r="M2" s="392" t="s">
        <v>0</v>
      </c>
      <c r="N2" s="392"/>
      <c r="O2" s="392"/>
      <c r="P2" s="392"/>
    </row>
    <row r="3" spans="2:26" ht="12.95" customHeight="1" x14ac:dyDescent="0.2">
      <c r="B3" s="383"/>
      <c r="C3" s="383"/>
      <c r="D3" s="383"/>
    </row>
    <row r="4" spans="2:26" ht="20.100000000000001" customHeight="1" thickBot="1" x14ac:dyDescent="0.25">
      <c r="B4" s="398" t="s">
        <v>61</v>
      </c>
      <c r="C4" s="399"/>
      <c r="D4" s="399"/>
      <c r="E4" s="207"/>
      <c r="F4" s="398" t="s">
        <v>62</v>
      </c>
      <c r="G4" s="399"/>
      <c r="H4" s="399"/>
      <c r="I4" s="206"/>
      <c r="J4" s="398" t="s">
        <v>63</v>
      </c>
      <c r="K4" s="400"/>
      <c r="L4" s="400"/>
      <c r="M4" s="400"/>
      <c r="N4" s="400"/>
      <c r="O4" s="400"/>
      <c r="P4" s="400"/>
      <c r="Q4" s="148"/>
      <c r="R4" s="148"/>
      <c r="S4" s="148"/>
      <c r="T4" s="148"/>
      <c r="U4" s="148"/>
      <c r="V4" s="148"/>
      <c r="W4" s="148"/>
      <c r="X4" s="148"/>
      <c r="Y4" s="148"/>
      <c r="Z4" s="148"/>
    </row>
    <row r="5" spans="2:26" s="139" customFormat="1" ht="35.1" customHeight="1" x14ac:dyDescent="0.2">
      <c r="B5" s="143"/>
      <c r="C5" s="80"/>
      <c r="D5" s="205" t="s">
        <v>64</v>
      </c>
      <c r="E5" s="137"/>
      <c r="F5" s="143"/>
      <c r="G5" s="80"/>
      <c r="H5" s="204" t="s">
        <v>64</v>
      </c>
      <c r="I5" s="203"/>
      <c r="J5" s="203" t="s">
        <v>65</v>
      </c>
      <c r="K5" s="203"/>
      <c r="L5" s="202" t="s">
        <v>66</v>
      </c>
      <c r="M5" s="201"/>
      <c r="N5" s="202" t="s">
        <v>67</v>
      </c>
      <c r="O5" s="201"/>
      <c r="P5" s="200" t="s">
        <v>68</v>
      </c>
      <c r="Q5" s="127"/>
      <c r="R5" s="127"/>
      <c r="S5" s="127"/>
      <c r="T5" s="127"/>
      <c r="U5" s="127"/>
      <c r="V5" s="127"/>
      <c r="W5" s="127"/>
      <c r="X5" s="127"/>
      <c r="Y5" s="127"/>
      <c r="Z5" s="127"/>
    </row>
    <row r="6" spans="2:26" ht="12" customHeight="1" x14ac:dyDescent="0.15">
      <c r="B6" s="199" t="s">
        <v>69</v>
      </c>
      <c r="C6" s="80"/>
      <c r="D6" s="198"/>
      <c r="E6" s="30"/>
      <c r="F6" s="187" t="s">
        <v>70</v>
      </c>
      <c r="G6" s="57"/>
      <c r="H6" s="157">
        <v>2.4</v>
      </c>
      <c r="I6" s="57"/>
      <c r="J6" s="57"/>
      <c r="K6" s="57"/>
      <c r="L6" s="196"/>
      <c r="M6" s="197"/>
      <c r="N6" s="196"/>
      <c r="O6" s="197"/>
      <c r="P6" s="196"/>
      <c r="Q6" s="148"/>
      <c r="R6" s="148"/>
      <c r="S6" s="148"/>
      <c r="T6" s="148"/>
      <c r="U6" s="148"/>
      <c r="V6" s="148"/>
      <c r="W6" s="148"/>
      <c r="X6" s="148"/>
      <c r="Y6" s="148"/>
      <c r="Z6" s="148"/>
    </row>
    <row r="7" spans="2:26" ht="12.95" customHeight="1" x14ac:dyDescent="0.2">
      <c r="B7" s="136" t="s">
        <v>71</v>
      </c>
      <c r="C7" s="21"/>
      <c r="D7" s="163">
        <v>4</v>
      </c>
      <c r="E7" s="30"/>
      <c r="F7" s="187" t="s">
        <v>72</v>
      </c>
      <c r="G7" s="57"/>
      <c r="H7" s="157">
        <v>0.4</v>
      </c>
      <c r="I7" s="57"/>
      <c r="J7" s="187" t="s">
        <v>69</v>
      </c>
      <c r="K7" s="57"/>
      <c r="L7" s="195">
        <v>1</v>
      </c>
      <c r="M7" s="189"/>
      <c r="N7" s="195">
        <v>1.8</v>
      </c>
      <c r="O7" s="189"/>
      <c r="P7" s="194">
        <v>2.8</v>
      </c>
      <c r="Q7" s="148"/>
      <c r="R7" s="148"/>
      <c r="S7" s="148"/>
      <c r="T7" s="148"/>
      <c r="U7" s="148"/>
      <c r="V7" s="148"/>
      <c r="W7" s="148"/>
      <c r="X7" s="148"/>
      <c r="Y7" s="148"/>
      <c r="Z7" s="148"/>
    </row>
    <row r="8" spans="2:26" ht="12" customHeight="1" x14ac:dyDescent="0.2">
      <c r="B8" s="136" t="s">
        <v>73</v>
      </c>
      <c r="C8" s="21"/>
      <c r="D8" s="163">
        <v>10.8</v>
      </c>
      <c r="E8" s="30"/>
      <c r="F8" s="187" t="s">
        <v>74</v>
      </c>
      <c r="G8" s="57"/>
      <c r="H8" s="157">
        <v>8.5</v>
      </c>
      <c r="I8" s="57"/>
      <c r="J8" s="187" t="s">
        <v>75</v>
      </c>
      <c r="K8" s="57"/>
      <c r="L8" s="195">
        <v>0.7</v>
      </c>
      <c r="M8" s="189"/>
      <c r="N8" s="195">
        <v>0.4</v>
      </c>
      <c r="O8" s="189"/>
      <c r="P8" s="194">
        <v>1.2</v>
      </c>
      <c r="Q8" s="148"/>
      <c r="R8" s="148"/>
      <c r="S8" s="148"/>
      <c r="T8" s="148"/>
      <c r="U8" s="148"/>
      <c r="V8" s="148"/>
      <c r="W8" s="148"/>
      <c r="X8" s="148"/>
      <c r="Y8" s="148"/>
      <c r="Z8" s="148"/>
    </row>
    <row r="9" spans="2:26" ht="12" customHeight="1" x14ac:dyDescent="0.2">
      <c r="B9" s="136" t="s">
        <v>76</v>
      </c>
      <c r="C9" s="21"/>
      <c r="D9" s="163">
        <v>7.1</v>
      </c>
      <c r="E9" s="30"/>
      <c r="F9" s="187" t="s">
        <v>77</v>
      </c>
      <c r="G9" s="57"/>
      <c r="H9" s="157">
        <v>0.8</v>
      </c>
      <c r="I9" s="57"/>
      <c r="J9" s="187" t="s">
        <v>78</v>
      </c>
      <c r="K9" s="57"/>
      <c r="L9" s="195">
        <v>4.5</v>
      </c>
      <c r="M9" s="189"/>
      <c r="N9" s="195">
        <v>7.1</v>
      </c>
      <c r="O9" s="189"/>
      <c r="P9" s="194">
        <v>11.6</v>
      </c>
      <c r="Q9" s="148"/>
      <c r="R9" s="148"/>
      <c r="S9" s="148"/>
      <c r="T9" s="148"/>
      <c r="U9" s="148"/>
      <c r="V9" s="148"/>
      <c r="W9" s="148"/>
      <c r="X9" s="148"/>
      <c r="Y9" s="148"/>
      <c r="Z9" s="148"/>
    </row>
    <row r="10" spans="2:26" ht="12" customHeight="1" x14ac:dyDescent="0.2">
      <c r="B10" s="136" t="s">
        <v>79</v>
      </c>
      <c r="C10" s="21"/>
      <c r="D10" s="163">
        <v>6</v>
      </c>
      <c r="E10" s="30"/>
      <c r="F10" s="187" t="s">
        <v>80</v>
      </c>
      <c r="G10" s="57"/>
      <c r="H10" s="157">
        <v>0.3</v>
      </c>
      <c r="I10" s="57"/>
      <c r="J10" s="187" t="s">
        <v>81</v>
      </c>
      <c r="K10" s="57"/>
      <c r="L10" s="195">
        <v>1.1000000000000001</v>
      </c>
      <c r="M10" s="189"/>
      <c r="N10" s="195">
        <v>1.7</v>
      </c>
      <c r="O10" s="189"/>
      <c r="P10" s="194">
        <v>2.8</v>
      </c>
      <c r="Q10" s="148"/>
      <c r="R10" s="148"/>
      <c r="S10" s="148"/>
      <c r="T10" s="148"/>
      <c r="U10" s="148"/>
      <c r="V10" s="148"/>
      <c r="W10" s="148"/>
      <c r="X10" s="148"/>
      <c r="Y10" s="148"/>
      <c r="Z10" s="148"/>
    </row>
    <row r="11" spans="2:26" ht="12" customHeight="1" x14ac:dyDescent="0.2">
      <c r="B11" s="136" t="s">
        <v>82</v>
      </c>
      <c r="C11" s="21"/>
      <c r="D11" s="163">
        <v>9.9</v>
      </c>
      <c r="E11" s="30"/>
      <c r="F11" s="187" t="s">
        <v>83</v>
      </c>
      <c r="G11" s="57"/>
      <c r="H11" s="157">
        <v>2.8</v>
      </c>
      <c r="I11" s="57"/>
      <c r="J11" s="187" t="s">
        <v>84</v>
      </c>
      <c r="K11" s="57"/>
      <c r="L11" s="193">
        <v>0.02</v>
      </c>
      <c r="M11" s="192"/>
      <c r="N11" s="193">
        <v>0.05</v>
      </c>
      <c r="O11" s="192"/>
      <c r="P11" s="191">
        <v>0.1</v>
      </c>
      <c r="Q11" s="148"/>
      <c r="R11" s="148"/>
      <c r="S11" s="148"/>
      <c r="T11" s="148"/>
      <c r="U11" s="148"/>
      <c r="V11" s="148"/>
      <c r="W11" s="148"/>
      <c r="X11" s="148"/>
      <c r="Y11" s="148"/>
      <c r="Z11" s="148"/>
    </row>
    <row r="12" spans="2:26" ht="12" customHeight="1" thickBot="1" x14ac:dyDescent="0.25">
      <c r="B12" s="136" t="s">
        <v>85</v>
      </c>
      <c r="C12" s="21"/>
      <c r="D12" s="163">
        <v>2.2999999999999998</v>
      </c>
      <c r="E12" s="30"/>
      <c r="F12" s="187" t="s">
        <v>86</v>
      </c>
      <c r="G12" s="57"/>
      <c r="H12" s="157">
        <v>1.6</v>
      </c>
      <c r="I12" s="57"/>
      <c r="J12" s="185" t="s">
        <v>87</v>
      </c>
      <c r="K12" s="57"/>
      <c r="L12" s="190">
        <v>7.4</v>
      </c>
      <c r="M12" s="189"/>
      <c r="N12" s="190">
        <v>11</v>
      </c>
      <c r="O12" s="189"/>
      <c r="P12" s="188">
        <v>18.399999999999999</v>
      </c>
      <c r="Q12" s="148"/>
      <c r="R12" s="148"/>
      <c r="S12" s="148"/>
      <c r="T12" s="148"/>
      <c r="U12" s="148"/>
      <c r="V12" s="148"/>
      <c r="W12" s="148"/>
      <c r="X12" s="148"/>
      <c r="Y12" s="148"/>
      <c r="Z12" s="148"/>
    </row>
    <row r="13" spans="2:26" ht="12" customHeight="1" x14ac:dyDescent="0.2">
      <c r="B13" s="136" t="s">
        <v>88</v>
      </c>
      <c r="C13" s="21"/>
      <c r="D13" s="163">
        <v>1.4</v>
      </c>
      <c r="E13" s="30"/>
      <c r="F13" s="187" t="s">
        <v>89</v>
      </c>
      <c r="G13" s="57"/>
      <c r="H13" s="157">
        <v>0.5</v>
      </c>
      <c r="I13" s="57"/>
      <c r="J13" s="401" t="s">
        <v>90</v>
      </c>
      <c r="K13" s="402"/>
      <c r="L13" s="402"/>
      <c r="M13" s="402"/>
      <c r="N13" s="402"/>
      <c r="O13" s="402"/>
      <c r="P13" s="402"/>
      <c r="Q13" s="148"/>
      <c r="R13" s="148"/>
      <c r="S13" s="148"/>
      <c r="T13" s="148"/>
      <c r="U13" s="148"/>
      <c r="V13" s="148"/>
      <c r="W13" s="148"/>
      <c r="X13" s="148"/>
      <c r="Y13" s="148"/>
      <c r="Z13" s="148"/>
    </row>
    <row r="14" spans="2:26" ht="12" customHeight="1" thickBot="1" x14ac:dyDescent="0.25">
      <c r="B14" s="186"/>
      <c r="C14" s="21"/>
      <c r="D14" s="168">
        <v>41.5</v>
      </c>
      <c r="E14" s="130"/>
      <c r="F14" s="185" t="s">
        <v>91</v>
      </c>
      <c r="G14" s="57"/>
      <c r="H14" s="155">
        <v>17.399999999999999</v>
      </c>
      <c r="I14" s="57"/>
      <c r="J14" s="403"/>
      <c r="K14" s="403"/>
      <c r="L14" s="403"/>
      <c r="M14" s="403"/>
      <c r="N14" s="403"/>
      <c r="O14" s="403"/>
      <c r="P14" s="403"/>
      <c r="Q14" s="148"/>
      <c r="R14" s="148"/>
      <c r="S14" s="148"/>
      <c r="T14" s="148"/>
      <c r="U14" s="148"/>
      <c r="V14" s="148"/>
      <c r="W14" s="148"/>
      <c r="X14" s="148"/>
      <c r="Y14" s="148"/>
      <c r="Z14" s="148"/>
    </row>
    <row r="15" spans="2:26" ht="12" customHeight="1" thickBot="1" x14ac:dyDescent="0.25">
      <c r="B15" s="160" t="s">
        <v>92</v>
      </c>
      <c r="C15" s="21"/>
      <c r="D15" s="184"/>
      <c r="E15" s="30"/>
      <c r="F15" s="183"/>
      <c r="G15" s="57"/>
      <c r="H15" s="182"/>
      <c r="I15" s="57"/>
      <c r="J15" s="149"/>
      <c r="K15" s="57"/>
      <c r="L15" s="181"/>
      <c r="M15" s="57"/>
      <c r="N15" s="57"/>
      <c r="O15" s="57"/>
      <c r="P15" s="57"/>
      <c r="Q15" s="148"/>
      <c r="R15" s="148"/>
      <c r="S15" s="148"/>
      <c r="T15" s="148"/>
      <c r="U15" s="148"/>
      <c r="V15" s="148"/>
      <c r="W15" s="148"/>
      <c r="X15" s="148"/>
      <c r="Y15" s="148"/>
      <c r="Z15" s="148"/>
    </row>
    <row r="16" spans="2:26" ht="12.95" customHeight="1" thickBot="1" x14ac:dyDescent="0.25">
      <c r="B16" s="158" t="s">
        <v>93</v>
      </c>
      <c r="C16" s="21"/>
      <c r="D16" s="163">
        <v>2.2999999999999998</v>
      </c>
      <c r="E16" s="30"/>
      <c r="F16" s="180" t="s">
        <v>94</v>
      </c>
      <c r="G16" s="57"/>
      <c r="H16" s="179">
        <v>182.6</v>
      </c>
      <c r="I16" s="57"/>
      <c r="J16" s="178"/>
      <c r="K16" s="57"/>
      <c r="L16" s="176"/>
      <c r="M16" s="57"/>
      <c r="N16" s="57"/>
      <c r="O16" s="57"/>
      <c r="P16" s="57"/>
      <c r="Q16" s="148"/>
      <c r="R16" s="148"/>
      <c r="S16" s="148"/>
      <c r="T16" s="148"/>
      <c r="U16" s="148"/>
      <c r="V16" s="148"/>
      <c r="W16" s="148"/>
      <c r="X16" s="148"/>
      <c r="Y16" s="148"/>
      <c r="Z16" s="148"/>
    </row>
    <row r="17" spans="2:26" ht="12" customHeight="1" x14ac:dyDescent="0.2">
      <c r="B17" s="158" t="s">
        <v>95</v>
      </c>
      <c r="C17" s="21"/>
      <c r="D17" s="163">
        <v>0.9</v>
      </c>
      <c r="E17" s="30"/>
      <c r="F17" s="177" t="s">
        <v>96</v>
      </c>
      <c r="G17" s="57"/>
      <c r="H17" s="176"/>
      <c r="I17" s="57"/>
      <c r="J17" s="57"/>
      <c r="K17" s="57"/>
      <c r="L17" s="57"/>
      <c r="M17" s="57"/>
      <c r="N17" s="57"/>
      <c r="O17" s="57"/>
      <c r="P17" s="57"/>
      <c r="Q17" s="148"/>
      <c r="R17" s="148"/>
      <c r="S17" s="148"/>
      <c r="T17" s="148"/>
      <c r="U17" s="148"/>
      <c r="V17" s="148"/>
      <c r="W17" s="148"/>
      <c r="X17" s="148"/>
      <c r="Y17" s="148"/>
      <c r="Z17" s="148"/>
    </row>
    <row r="18" spans="2:26" ht="12" customHeight="1" x14ac:dyDescent="0.2">
      <c r="B18" s="158" t="s">
        <v>97</v>
      </c>
      <c r="C18" s="21"/>
      <c r="D18" s="163">
        <v>0.9</v>
      </c>
      <c r="E18" s="30"/>
      <c r="F18" s="175"/>
      <c r="G18" s="151"/>
      <c r="H18" s="174"/>
      <c r="I18" s="151"/>
      <c r="J18" s="151"/>
      <c r="K18" s="151"/>
      <c r="L18" s="151"/>
      <c r="M18" s="151"/>
      <c r="N18" s="151"/>
      <c r="O18" s="151"/>
      <c r="P18" s="151"/>
      <c r="Q18" s="148"/>
      <c r="R18" s="148"/>
      <c r="S18" s="148"/>
      <c r="T18" s="148"/>
      <c r="U18" s="148"/>
      <c r="V18" s="148"/>
      <c r="W18" s="148"/>
      <c r="X18" s="148"/>
      <c r="Y18" s="148"/>
      <c r="Z18" s="148"/>
    </row>
    <row r="19" spans="2:26" ht="12" customHeight="1" x14ac:dyDescent="0.2">
      <c r="B19" s="158" t="s">
        <v>98</v>
      </c>
      <c r="C19" s="21"/>
      <c r="D19" s="163">
        <v>4.0999999999999996</v>
      </c>
      <c r="E19" s="30"/>
      <c r="F19" s="173"/>
      <c r="G19" s="151"/>
      <c r="H19" s="172"/>
      <c r="I19" s="151"/>
      <c r="J19" s="151"/>
      <c r="K19" s="151"/>
      <c r="L19" s="151"/>
      <c r="M19" s="151"/>
      <c r="N19" s="151"/>
      <c r="O19" s="151"/>
      <c r="P19" s="151"/>
      <c r="Q19" s="148"/>
      <c r="R19" s="148"/>
      <c r="S19" s="148"/>
      <c r="T19" s="148"/>
      <c r="U19" s="148"/>
      <c r="V19" s="148"/>
      <c r="W19" s="148"/>
      <c r="X19" s="148"/>
      <c r="Y19" s="148"/>
      <c r="Z19" s="148"/>
    </row>
    <row r="20" spans="2:26" ht="12" customHeight="1" x14ac:dyDescent="0.15">
      <c r="B20" s="158" t="s">
        <v>99</v>
      </c>
      <c r="C20" s="21"/>
      <c r="D20" s="163">
        <v>1.8</v>
      </c>
      <c r="E20" s="30"/>
      <c r="F20" s="80"/>
      <c r="G20" s="151"/>
      <c r="H20" s="151"/>
      <c r="I20" s="151"/>
      <c r="J20" s="151"/>
      <c r="K20" s="151"/>
      <c r="L20" s="151"/>
      <c r="M20" s="151"/>
      <c r="N20" s="151"/>
      <c r="O20" s="151"/>
      <c r="P20" s="151"/>
      <c r="Q20" s="148"/>
      <c r="R20" s="148"/>
      <c r="S20" s="148"/>
      <c r="T20" s="148"/>
      <c r="U20" s="148"/>
      <c r="V20" s="148"/>
      <c r="W20" s="148"/>
      <c r="X20" s="148"/>
      <c r="Y20" s="148"/>
      <c r="Z20" s="148"/>
    </row>
    <row r="21" spans="2:26" ht="12" customHeight="1" x14ac:dyDescent="0.15">
      <c r="B21" s="158" t="s">
        <v>100</v>
      </c>
      <c r="C21" s="21"/>
      <c r="D21" s="163">
        <v>5.0999999999999996</v>
      </c>
      <c r="E21" s="130"/>
      <c r="F21" s="80"/>
      <c r="G21" s="151"/>
      <c r="H21" s="151"/>
      <c r="I21" s="151"/>
      <c r="J21" s="151"/>
      <c r="K21" s="151"/>
      <c r="L21" s="151"/>
      <c r="M21" s="151"/>
      <c r="N21" s="151"/>
      <c r="O21" s="151"/>
      <c r="P21" s="151"/>
      <c r="Q21" s="148"/>
      <c r="R21" s="148"/>
      <c r="S21" s="148"/>
      <c r="T21" s="148"/>
      <c r="U21" s="148"/>
      <c r="V21" s="148"/>
      <c r="W21" s="148"/>
      <c r="X21" s="148"/>
      <c r="Y21" s="148"/>
      <c r="Z21" s="148"/>
    </row>
    <row r="22" spans="2:26" ht="12" customHeight="1" x14ac:dyDescent="0.15">
      <c r="B22" s="158" t="s">
        <v>101</v>
      </c>
      <c r="C22" s="21"/>
      <c r="D22" s="163">
        <v>6.3</v>
      </c>
      <c r="E22" s="30"/>
      <c r="F22" s="80"/>
      <c r="G22" s="151"/>
      <c r="H22" s="151"/>
      <c r="I22" s="151"/>
      <c r="J22" s="151"/>
      <c r="K22" s="151"/>
      <c r="L22" s="151"/>
      <c r="M22" s="151"/>
      <c r="N22" s="151"/>
      <c r="O22" s="151"/>
      <c r="P22" s="151"/>
      <c r="Q22" s="148"/>
      <c r="R22" s="148"/>
      <c r="S22" s="148"/>
      <c r="T22" s="148"/>
      <c r="U22" s="148"/>
      <c r="V22" s="148"/>
      <c r="W22" s="148"/>
      <c r="X22" s="148"/>
      <c r="Y22" s="148"/>
      <c r="Z22" s="148"/>
    </row>
    <row r="23" spans="2:26" ht="12" customHeight="1" x14ac:dyDescent="0.15">
      <c r="B23" s="158" t="s">
        <v>102</v>
      </c>
      <c r="C23" s="21"/>
      <c r="D23" s="163">
        <v>4.9000000000000004</v>
      </c>
      <c r="E23" s="30"/>
      <c r="F23" s="171"/>
      <c r="G23" s="147"/>
      <c r="H23" s="151"/>
      <c r="I23" s="151"/>
      <c r="J23" s="151"/>
      <c r="K23" s="151"/>
      <c r="L23" s="151"/>
      <c r="M23" s="151"/>
      <c r="N23" s="151"/>
      <c r="O23" s="151"/>
      <c r="P23" s="151"/>
      <c r="Q23" s="148"/>
      <c r="R23" s="148"/>
      <c r="S23" s="148"/>
      <c r="T23" s="148"/>
      <c r="U23" s="148"/>
      <c r="V23" s="148"/>
      <c r="W23" s="148"/>
      <c r="X23" s="148"/>
      <c r="Y23" s="148"/>
      <c r="Z23" s="148"/>
    </row>
    <row r="24" spans="2:26" ht="12" customHeight="1" x14ac:dyDescent="0.15">
      <c r="B24" s="158" t="s">
        <v>103</v>
      </c>
      <c r="C24" s="21"/>
      <c r="D24" s="163">
        <v>2.8</v>
      </c>
      <c r="E24" s="30"/>
      <c r="F24" s="151"/>
      <c r="G24" s="170"/>
      <c r="H24" s="151"/>
      <c r="I24" s="151"/>
      <c r="J24" s="151"/>
      <c r="K24" s="151"/>
      <c r="L24" s="151"/>
      <c r="M24" s="151"/>
      <c r="N24" s="151"/>
      <c r="O24" s="151"/>
      <c r="P24" s="148"/>
      <c r="Q24" s="148"/>
      <c r="R24" s="148"/>
      <c r="S24" s="148"/>
      <c r="T24" s="148"/>
      <c r="U24" s="148"/>
      <c r="V24" s="148"/>
      <c r="W24" s="148"/>
      <c r="X24" s="148"/>
      <c r="Y24" s="148"/>
    </row>
    <row r="25" spans="2:26" ht="12" customHeight="1" x14ac:dyDescent="0.2">
      <c r="B25" s="158" t="s">
        <v>104</v>
      </c>
      <c r="C25" s="21"/>
      <c r="D25" s="163">
        <v>2.5</v>
      </c>
      <c r="E25" s="30"/>
      <c r="F25" s="151"/>
      <c r="G25" s="165"/>
      <c r="H25" s="151"/>
      <c r="I25" s="151"/>
      <c r="J25" s="151"/>
      <c r="K25" s="151"/>
      <c r="L25" s="151"/>
      <c r="M25" s="151"/>
      <c r="N25" s="151"/>
      <c r="O25" s="151"/>
      <c r="P25" s="148"/>
      <c r="Q25" s="148"/>
      <c r="R25" s="148"/>
      <c r="S25" s="148"/>
      <c r="T25" s="148"/>
      <c r="U25" s="148"/>
      <c r="V25" s="148"/>
      <c r="W25" s="148"/>
      <c r="X25" s="148"/>
      <c r="Y25" s="148"/>
    </row>
    <row r="26" spans="2:26" ht="12.95" customHeight="1" thickBot="1" x14ac:dyDescent="0.25">
      <c r="B26" s="169"/>
      <c r="C26" s="21"/>
      <c r="D26" s="168">
        <v>31.7</v>
      </c>
      <c r="E26" s="30"/>
      <c r="F26" s="151"/>
      <c r="G26" s="166"/>
      <c r="H26" s="151"/>
      <c r="I26" s="151"/>
      <c r="J26" s="151"/>
      <c r="K26" s="151"/>
      <c r="L26" s="151"/>
      <c r="M26" s="151"/>
      <c r="N26" s="151"/>
      <c r="O26" s="151"/>
      <c r="P26" s="148"/>
      <c r="Q26" s="148"/>
      <c r="R26" s="148"/>
      <c r="S26" s="148"/>
      <c r="T26" s="148"/>
      <c r="U26" s="148"/>
      <c r="V26" s="148"/>
      <c r="W26" s="148"/>
      <c r="X26" s="148"/>
      <c r="Y26" s="148"/>
    </row>
    <row r="27" spans="2:26" ht="12" customHeight="1" x14ac:dyDescent="0.2">
      <c r="B27" s="160" t="s">
        <v>78</v>
      </c>
      <c r="C27" s="21"/>
      <c r="D27" s="159"/>
      <c r="E27" s="30"/>
      <c r="F27" s="151"/>
      <c r="G27" s="165"/>
      <c r="H27" s="151"/>
      <c r="I27" s="151"/>
      <c r="J27" s="151"/>
      <c r="K27" s="151"/>
      <c r="L27" s="151"/>
      <c r="M27" s="151"/>
      <c r="N27" s="151"/>
      <c r="O27" s="151"/>
      <c r="P27" s="148"/>
      <c r="Q27" s="148"/>
      <c r="R27" s="148"/>
      <c r="S27" s="148"/>
      <c r="T27" s="148"/>
      <c r="U27" s="148"/>
      <c r="V27" s="148"/>
      <c r="W27" s="148"/>
      <c r="X27" s="148"/>
      <c r="Y27" s="148"/>
    </row>
    <row r="28" spans="2:26" ht="12" customHeight="1" x14ac:dyDescent="0.2">
      <c r="B28" s="158" t="s">
        <v>105</v>
      </c>
      <c r="C28" s="21"/>
      <c r="D28" s="163">
        <v>3.8</v>
      </c>
      <c r="E28" s="30"/>
      <c r="F28" s="151"/>
      <c r="G28" s="166"/>
      <c r="H28" s="151"/>
      <c r="I28" s="151"/>
      <c r="J28" s="151"/>
      <c r="K28" s="151"/>
      <c r="L28" s="151"/>
      <c r="M28" s="151"/>
      <c r="N28" s="151"/>
      <c r="O28" s="151"/>
      <c r="P28" s="148"/>
      <c r="Q28" s="148"/>
      <c r="R28" s="148"/>
      <c r="S28" s="148"/>
      <c r="T28" s="148"/>
      <c r="U28" s="148"/>
      <c r="V28" s="148"/>
      <c r="W28" s="148"/>
      <c r="X28" s="148"/>
      <c r="Y28" s="148"/>
    </row>
    <row r="29" spans="2:26" ht="12" customHeight="1" x14ac:dyDescent="0.2">
      <c r="B29" s="158" t="s">
        <v>106</v>
      </c>
      <c r="C29" s="21"/>
      <c r="D29" s="163">
        <v>11</v>
      </c>
      <c r="E29" s="130"/>
      <c r="F29" s="151"/>
      <c r="G29" s="165"/>
      <c r="H29" s="151"/>
      <c r="I29" s="151"/>
      <c r="J29" s="151"/>
      <c r="K29" s="151"/>
      <c r="L29" s="151"/>
      <c r="M29" s="151"/>
      <c r="N29" s="151"/>
      <c r="O29" s="151"/>
      <c r="P29" s="148"/>
      <c r="Q29" s="148"/>
      <c r="R29" s="148"/>
      <c r="S29" s="148"/>
      <c r="T29" s="148"/>
      <c r="U29" s="148"/>
      <c r="V29" s="148"/>
      <c r="W29" s="148"/>
      <c r="X29" s="148"/>
      <c r="Y29" s="148"/>
    </row>
    <row r="30" spans="2:26" ht="12" customHeight="1" thickBot="1" x14ac:dyDescent="0.25">
      <c r="B30" s="156"/>
      <c r="C30" s="21"/>
      <c r="D30" s="168">
        <v>14.8</v>
      </c>
      <c r="E30" s="30"/>
      <c r="F30" s="151"/>
      <c r="G30" s="166"/>
      <c r="H30" s="151"/>
      <c r="I30" s="151"/>
      <c r="J30" s="151"/>
      <c r="K30" s="151"/>
      <c r="L30" s="151"/>
      <c r="M30" s="151"/>
      <c r="N30" s="151"/>
      <c r="O30" s="151"/>
      <c r="P30" s="148"/>
      <c r="Q30" s="148"/>
      <c r="R30" s="148"/>
      <c r="S30" s="148"/>
      <c r="T30" s="148"/>
      <c r="U30" s="148"/>
      <c r="V30" s="148"/>
      <c r="W30" s="148"/>
      <c r="X30" s="148"/>
      <c r="Y30" s="148"/>
    </row>
    <row r="31" spans="2:26" ht="12.6" customHeight="1" x14ac:dyDescent="0.2">
      <c r="B31" s="160" t="s">
        <v>81</v>
      </c>
      <c r="C31" s="21"/>
      <c r="D31" s="159"/>
      <c r="E31" s="167"/>
      <c r="F31" s="151"/>
      <c r="G31" s="165"/>
      <c r="H31" s="151"/>
      <c r="I31" s="151"/>
      <c r="J31" s="151"/>
      <c r="K31" s="151"/>
      <c r="L31" s="151"/>
      <c r="M31" s="151"/>
      <c r="N31" s="151"/>
      <c r="O31" s="151"/>
      <c r="P31" s="148"/>
      <c r="Q31" s="148"/>
      <c r="R31" s="148"/>
      <c r="S31" s="148"/>
      <c r="T31" s="148"/>
      <c r="U31" s="148"/>
      <c r="V31" s="148"/>
      <c r="W31" s="148"/>
      <c r="X31" s="148"/>
      <c r="Y31" s="148"/>
    </row>
    <row r="32" spans="2:26" x14ac:dyDescent="0.2">
      <c r="B32" s="158" t="s">
        <v>107</v>
      </c>
      <c r="C32" s="57"/>
      <c r="D32" s="163">
        <v>3.7</v>
      </c>
      <c r="E32" s="151"/>
      <c r="F32" s="151"/>
      <c r="G32" s="166"/>
      <c r="H32" s="151"/>
      <c r="I32" s="151"/>
      <c r="J32" s="151"/>
      <c r="K32" s="151"/>
      <c r="L32" s="151"/>
      <c r="M32" s="151"/>
      <c r="N32" s="151"/>
      <c r="O32" s="151"/>
      <c r="P32" s="148"/>
      <c r="Q32" s="148"/>
      <c r="R32" s="148"/>
      <c r="S32" s="148"/>
      <c r="T32" s="148"/>
      <c r="U32" s="148"/>
      <c r="V32" s="148"/>
      <c r="W32" s="148"/>
      <c r="X32" s="148"/>
      <c r="Y32" s="148"/>
    </row>
    <row r="33" spans="2:26" x14ac:dyDescent="0.2">
      <c r="B33" s="158" t="s">
        <v>108</v>
      </c>
      <c r="C33" s="57"/>
      <c r="D33" s="163">
        <v>0.4</v>
      </c>
      <c r="E33" s="151"/>
      <c r="F33" s="151"/>
      <c r="G33" s="165"/>
      <c r="H33" s="151"/>
      <c r="I33" s="151"/>
      <c r="J33" s="151"/>
      <c r="K33" s="151"/>
      <c r="L33" s="151"/>
      <c r="M33" s="151"/>
      <c r="N33" s="151"/>
      <c r="O33" s="151"/>
      <c r="P33" s="148"/>
      <c r="Q33" s="148"/>
      <c r="R33" s="148"/>
      <c r="S33" s="148"/>
      <c r="T33" s="148"/>
      <c r="U33" s="148"/>
      <c r="V33" s="148"/>
      <c r="W33" s="148"/>
      <c r="X33" s="148"/>
      <c r="Y33" s="148"/>
    </row>
    <row r="34" spans="2:26" x14ac:dyDescent="0.2">
      <c r="B34" s="158" t="s">
        <v>109</v>
      </c>
      <c r="C34" s="57"/>
      <c r="D34" s="163">
        <v>12.4</v>
      </c>
      <c r="E34" s="151"/>
      <c r="F34" s="151"/>
      <c r="G34" s="165"/>
      <c r="H34" s="151"/>
      <c r="I34" s="151"/>
      <c r="J34" s="151"/>
      <c r="K34" s="151"/>
      <c r="L34" s="151"/>
      <c r="M34" s="151"/>
      <c r="N34" s="151"/>
      <c r="O34" s="151"/>
      <c r="P34" s="148"/>
      <c r="Q34" s="148"/>
      <c r="R34" s="148"/>
      <c r="S34" s="148"/>
      <c r="T34" s="148"/>
      <c r="U34" s="148"/>
      <c r="V34" s="148"/>
      <c r="W34" s="148"/>
      <c r="X34" s="148"/>
      <c r="Y34" s="148"/>
    </row>
    <row r="35" spans="2:26" x14ac:dyDescent="0.2">
      <c r="B35" s="158" t="s">
        <v>110</v>
      </c>
      <c r="C35" s="57"/>
      <c r="D35" s="163">
        <v>28.3</v>
      </c>
      <c r="E35" s="151"/>
      <c r="F35" s="151"/>
      <c r="G35" s="164"/>
      <c r="H35" s="151"/>
      <c r="I35" s="151"/>
      <c r="J35" s="151"/>
      <c r="K35" s="151"/>
      <c r="L35" s="151"/>
      <c r="M35" s="151"/>
      <c r="N35" s="151"/>
      <c r="O35" s="151"/>
      <c r="P35" s="148"/>
      <c r="Q35" s="148"/>
      <c r="R35" s="148"/>
      <c r="S35" s="148"/>
      <c r="T35" s="148"/>
      <c r="U35" s="148"/>
      <c r="V35" s="148"/>
      <c r="W35" s="148"/>
      <c r="X35" s="148"/>
      <c r="Y35" s="148"/>
    </row>
    <row r="36" spans="2:26" x14ac:dyDescent="0.2">
      <c r="B36" s="158" t="s">
        <v>111</v>
      </c>
      <c r="C36" s="57"/>
      <c r="D36" s="163">
        <v>6.1</v>
      </c>
      <c r="E36" s="151"/>
      <c r="F36" s="151"/>
      <c r="G36" s="151"/>
      <c r="H36" s="151"/>
      <c r="I36" s="151"/>
      <c r="J36" s="151"/>
      <c r="K36" s="151"/>
      <c r="L36" s="151"/>
      <c r="M36" s="151"/>
      <c r="N36" s="151"/>
      <c r="O36" s="151"/>
      <c r="P36" s="148"/>
      <c r="Q36" s="148"/>
      <c r="R36" s="148"/>
      <c r="S36" s="148"/>
      <c r="T36" s="148"/>
      <c r="U36" s="148"/>
      <c r="V36" s="148"/>
      <c r="W36" s="148"/>
      <c r="X36" s="148"/>
      <c r="Y36" s="148"/>
    </row>
    <row r="37" spans="2:26" ht="13.5" thickBot="1" x14ac:dyDescent="0.25">
      <c r="B37" s="156"/>
      <c r="C37" s="57"/>
      <c r="D37" s="162">
        <v>50.9</v>
      </c>
      <c r="E37" s="151"/>
      <c r="F37" s="151"/>
      <c r="G37" s="151"/>
      <c r="H37" s="161"/>
      <c r="I37" s="151"/>
      <c r="J37" s="151"/>
      <c r="K37" s="151"/>
      <c r="L37" s="151"/>
      <c r="M37" s="151"/>
      <c r="N37" s="151"/>
      <c r="O37" s="151"/>
      <c r="P37" s="151"/>
      <c r="Q37" s="148"/>
      <c r="R37" s="148"/>
      <c r="S37" s="148"/>
      <c r="T37" s="148"/>
      <c r="U37" s="148"/>
      <c r="V37" s="148"/>
      <c r="W37" s="148"/>
      <c r="X37" s="148"/>
      <c r="Y37" s="148"/>
      <c r="Z37" s="148"/>
    </row>
    <row r="38" spans="2:26" x14ac:dyDescent="0.2">
      <c r="B38" s="160" t="s">
        <v>84</v>
      </c>
      <c r="C38" s="57"/>
      <c r="D38" s="159"/>
      <c r="E38" s="151"/>
      <c r="F38" s="151"/>
      <c r="G38" s="151"/>
      <c r="H38" s="151"/>
      <c r="I38" s="151"/>
      <c r="J38" s="151"/>
      <c r="K38" s="151"/>
      <c r="L38" s="151"/>
      <c r="M38" s="151"/>
      <c r="N38" s="151"/>
      <c r="O38" s="151"/>
      <c r="P38" s="151"/>
      <c r="Q38" s="148"/>
      <c r="R38" s="148"/>
      <c r="S38" s="148"/>
      <c r="T38" s="148"/>
      <c r="U38" s="148"/>
      <c r="V38" s="148"/>
      <c r="W38" s="148"/>
      <c r="X38" s="148"/>
      <c r="Y38" s="148"/>
      <c r="Z38" s="148"/>
    </row>
    <row r="39" spans="2:26" x14ac:dyDescent="0.2">
      <c r="B39" s="158" t="s">
        <v>112</v>
      </c>
      <c r="C39" s="21"/>
      <c r="D39" s="157">
        <v>9.5</v>
      </c>
      <c r="E39" s="151"/>
      <c r="F39" s="151"/>
      <c r="G39" s="151"/>
      <c r="H39" s="151"/>
      <c r="I39" s="151"/>
      <c r="J39" s="151"/>
      <c r="K39" s="151"/>
      <c r="L39" s="151"/>
      <c r="M39" s="151"/>
      <c r="N39" s="151"/>
      <c r="O39" s="151"/>
      <c r="P39" s="151"/>
      <c r="Q39" s="148"/>
      <c r="R39" s="148"/>
      <c r="S39" s="148"/>
      <c r="T39" s="148"/>
      <c r="U39" s="148"/>
      <c r="V39" s="148"/>
      <c r="W39" s="148"/>
      <c r="X39" s="148"/>
      <c r="Y39" s="148"/>
      <c r="Z39" s="148"/>
    </row>
    <row r="40" spans="2:26" x14ac:dyDescent="0.2">
      <c r="B40" s="158" t="s">
        <v>113</v>
      </c>
      <c r="C40" s="21"/>
      <c r="D40" s="157">
        <v>0.6</v>
      </c>
      <c r="E40" s="151"/>
      <c r="F40" s="151"/>
      <c r="G40" s="151"/>
      <c r="H40" s="151"/>
      <c r="I40" s="151"/>
      <c r="J40" s="151"/>
      <c r="K40" s="151"/>
      <c r="L40" s="151"/>
      <c r="M40" s="151"/>
      <c r="N40" s="151"/>
      <c r="O40" s="151"/>
      <c r="P40" s="151"/>
      <c r="Q40" s="148"/>
      <c r="R40" s="148"/>
      <c r="S40" s="148"/>
      <c r="T40" s="148"/>
      <c r="U40" s="148"/>
      <c r="V40" s="148"/>
      <c r="W40" s="148"/>
      <c r="X40" s="148"/>
      <c r="Y40" s="148"/>
      <c r="Z40" s="148"/>
    </row>
    <row r="41" spans="2:26" x14ac:dyDescent="0.2">
      <c r="B41" s="158" t="s">
        <v>114</v>
      </c>
      <c r="C41" s="21"/>
      <c r="D41" s="157">
        <v>1.4</v>
      </c>
      <c r="E41" s="151"/>
      <c r="F41" s="151"/>
      <c r="G41" s="151"/>
      <c r="H41" s="151"/>
      <c r="I41" s="151"/>
      <c r="J41" s="151"/>
      <c r="K41" s="151"/>
      <c r="L41" s="151"/>
      <c r="M41" s="151"/>
      <c r="N41" s="151"/>
      <c r="O41" s="151"/>
      <c r="P41" s="151"/>
      <c r="Q41" s="148"/>
      <c r="R41" s="148"/>
      <c r="S41" s="148"/>
      <c r="T41" s="148"/>
      <c r="U41" s="148"/>
      <c r="V41" s="148"/>
      <c r="W41" s="148"/>
      <c r="X41" s="148"/>
      <c r="Y41" s="148"/>
      <c r="Z41" s="148"/>
    </row>
    <row r="42" spans="2:26" x14ac:dyDescent="0.2">
      <c r="B42" s="158" t="s">
        <v>115</v>
      </c>
      <c r="C42" s="21"/>
      <c r="D42" s="157">
        <v>0.8</v>
      </c>
      <c r="E42" s="151"/>
      <c r="F42" s="151"/>
      <c r="G42" s="151"/>
      <c r="H42" s="151"/>
      <c r="I42" s="151"/>
      <c r="J42" s="151"/>
      <c r="K42" s="151"/>
      <c r="L42" s="151"/>
      <c r="M42" s="151"/>
      <c r="N42" s="151"/>
      <c r="O42" s="151"/>
      <c r="P42" s="151"/>
      <c r="Q42" s="148"/>
      <c r="R42" s="148"/>
      <c r="S42" s="148"/>
      <c r="T42" s="148"/>
      <c r="U42" s="148"/>
      <c r="V42" s="148"/>
      <c r="W42" s="148"/>
      <c r="X42" s="148"/>
      <c r="Y42" s="148"/>
      <c r="Z42" s="148"/>
    </row>
    <row r="43" spans="2:26" x14ac:dyDescent="0.2">
      <c r="B43" s="158" t="s">
        <v>116</v>
      </c>
      <c r="C43" s="21"/>
      <c r="D43" s="157">
        <v>4.0999999999999996</v>
      </c>
      <c r="E43" s="151"/>
      <c r="F43" s="151"/>
      <c r="G43" s="151"/>
      <c r="H43" s="151"/>
      <c r="I43" s="151"/>
      <c r="J43" s="151"/>
      <c r="K43" s="151"/>
      <c r="L43" s="151"/>
      <c r="M43" s="151"/>
      <c r="N43" s="151"/>
      <c r="O43" s="151"/>
      <c r="P43" s="151"/>
      <c r="Q43" s="148"/>
      <c r="R43" s="148"/>
      <c r="S43" s="148"/>
      <c r="T43" s="148"/>
      <c r="U43" s="148"/>
      <c r="V43" s="148"/>
      <c r="W43" s="148"/>
      <c r="X43" s="148"/>
      <c r="Y43" s="148"/>
      <c r="Z43" s="148"/>
    </row>
    <row r="44" spans="2:26" x14ac:dyDescent="0.2">
      <c r="B44" s="158" t="s">
        <v>117</v>
      </c>
      <c r="C44" s="21"/>
      <c r="D44" s="157">
        <v>0.7</v>
      </c>
      <c r="E44" s="151"/>
      <c r="F44" s="151"/>
      <c r="G44" s="151"/>
      <c r="H44" s="151"/>
      <c r="I44" s="151"/>
      <c r="J44" s="151"/>
      <c r="K44" s="151"/>
      <c r="L44" s="151"/>
      <c r="M44" s="151"/>
      <c r="N44" s="151"/>
      <c r="O44" s="151"/>
      <c r="P44" s="151"/>
      <c r="Q44" s="148"/>
      <c r="R44" s="148"/>
      <c r="S44" s="148"/>
      <c r="T44" s="148"/>
      <c r="U44" s="148"/>
      <c r="V44" s="148"/>
      <c r="W44" s="148"/>
      <c r="X44" s="148"/>
      <c r="Y44" s="148"/>
      <c r="Z44" s="148"/>
    </row>
    <row r="45" spans="2:26" x14ac:dyDescent="0.2">
      <c r="B45" s="158" t="s">
        <v>118</v>
      </c>
      <c r="C45" s="21"/>
      <c r="D45" s="157">
        <v>5.0999999999999996</v>
      </c>
      <c r="E45" s="151"/>
      <c r="F45" s="151"/>
      <c r="G45" s="151"/>
      <c r="H45" s="151"/>
      <c r="I45" s="151"/>
      <c r="J45" s="151"/>
      <c r="K45" s="151"/>
      <c r="L45" s="151"/>
      <c r="M45" s="151"/>
      <c r="N45" s="151"/>
      <c r="O45" s="151"/>
      <c r="P45" s="151"/>
      <c r="Q45" s="148"/>
      <c r="R45" s="148"/>
      <c r="S45" s="148"/>
      <c r="T45" s="148"/>
      <c r="U45" s="148"/>
      <c r="V45" s="148"/>
      <c r="W45" s="148"/>
      <c r="X45" s="148"/>
      <c r="Y45" s="148"/>
      <c r="Z45" s="148"/>
    </row>
    <row r="46" spans="2:26" x14ac:dyDescent="0.2">
      <c r="B46" s="158" t="s">
        <v>119</v>
      </c>
      <c r="C46" s="21"/>
      <c r="D46" s="157">
        <v>0.3</v>
      </c>
      <c r="E46" s="151"/>
      <c r="F46" s="151"/>
      <c r="G46" s="151"/>
      <c r="H46" s="151"/>
      <c r="I46" s="151"/>
      <c r="J46" s="151"/>
      <c r="K46" s="151"/>
      <c r="L46" s="151"/>
      <c r="M46" s="151"/>
      <c r="N46" s="151"/>
      <c r="O46" s="151"/>
      <c r="P46" s="151"/>
      <c r="Q46" s="148"/>
      <c r="R46" s="148"/>
      <c r="S46" s="148"/>
      <c r="T46" s="148"/>
      <c r="U46" s="148"/>
      <c r="V46" s="148"/>
      <c r="W46" s="148"/>
      <c r="X46" s="148"/>
      <c r="Y46" s="148"/>
      <c r="Z46" s="148"/>
    </row>
    <row r="47" spans="2:26" x14ac:dyDescent="0.2">
      <c r="B47" s="158" t="s">
        <v>120</v>
      </c>
      <c r="C47" s="21"/>
      <c r="D47" s="157">
        <v>2.1</v>
      </c>
      <c r="E47" s="151"/>
      <c r="F47" s="151"/>
      <c r="G47" s="151"/>
      <c r="H47" s="151"/>
      <c r="I47" s="151"/>
      <c r="J47" s="151"/>
      <c r="K47" s="151"/>
      <c r="L47" s="151"/>
      <c r="M47" s="151"/>
      <c r="N47" s="151"/>
      <c r="O47" s="151"/>
      <c r="P47" s="151"/>
      <c r="Q47" s="148"/>
      <c r="R47" s="148"/>
      <c r="S47" s="148"/>
      <c r="T47" s="148"/>
      <c r="U47" s="148"/>
      <c r="V47" s="148"/>
      <c r="W47" s="148"/>
      <c r="X47" s="148"/>
      <c r="Y47" s="148"/>
      <c r="Z47" s="148"/>
    </row>
    <row r="48" spans="2:26" x14ac:dyDescent="0.2">
      <c r="B48" s="158" t="s">
        <v>121</v>
      </c>
      <c r="C48" s="21"/>
      <c r="D48" s="157">
        <v>1.7</v>
      </c>
      <c r="E48" s="151"/>
      <c r="F48" s="151"/>
      <c r="G48" s="151"/>
      <c r="H48" s="151"/>
      <c r="I48" s="151"/>
      <c r="J48" s="151"/>
      <c r="K48" s="151"/>
      <c r="L48" s="151"/>
      <c r="M48" s="151"/>
      <c r="N48" s="151"/>
      <c r="O48" s="151"/>
      <c r="P48" s="151"/>
      <c r="Q48" s="148"/>
      <c r="R48" s="148"/>
      <c r="S48" s="148"/>
      <c r="T48" s="148"/>
      <c r="U48" s="148"/>
      <c r="V48" s="148"/>
      <c r="W48" s="148"/>
      <c r="X48" s="148"/>
      <c r="Y48" s="148"/>
      <c r="Z48" s="148"/>
    </row>
    <row r="49" spans="2:26" ht="13.5" thickBot="1" x14ac:dyDescent="0.25">
      <c r="B49" s="156"/>
      <c r="C49" s="21"/>
      <c r="D49" s="155">
        <v>26.2</v>
      </c>
      <c r="E49" s="151"/>
      <c r="F49" s="151"/>
      <c r="G49" s="151"/>
      <c r="H49" s="151"/>
      <c r="I49" s="151"/>
      <c r="J49" s="151"/>
      <c r="K49" s="151"/>
      <c r="L49" s="151"/>
      <c r="M49" s="151"/>
      <c r="N49" s="151"/>
      <c r="O49" s="151"/>
      <c r="P49" s="151"/>
      <c r="Q49" s="148"/>
      <c r="R49" s="148"/>
      <c r="S49" s="148"/>
      <c r="T49" s="148"/>
      <c r="U49" s="148"/>
      <c r="V49" s="148"/>
      <c r="W49" s="148"/>
      <c r="X49" s="148"/>
      <c r="Y49" s="148"/>
      <c r="Z49" s="148"/>
    </row>
    <row r="50" spans="2:26" ht="13.5" thickBot="1" x14ac:dyDescent="0.25">
      <c r="B50" s="153"/>
      <c r="C50" s="57"/>
      <c r="D50" s="154"/>
      <c r="E50" s="151"/>
      <c r="F50" s="151"/>
      <c r="G50" s="151"/>
      <c r="H50" s="151"/>
      <c r="I50" s="151"/>
      <c r="J50" s="151"/>
      <c r="K50" s="151"/>
      <c r="L50" s="151"/>
      <c r="M50" s="151"/>
      <c r="N50" s="151"/>
      <c r="O50" s="151"/>
      <c r="P50" s="151"/>
      <c r="Q50" s="148"/>
      <c r="R50" s="148"/>
      <c r="S50" s="148"/>
      <c r="T50" s="148"/>
      <c r="U50" s="148"/>
      <c r="V50" s="148"/>
      <c r="W50" s="148"/>
      <c r="X50" s="148"/>
      <c r="Y50" s="148"/>
      <c r="Z50" s="148"/>
    </row>
    <row r="51" spans="2:26" ht="13.5" thickBot="1" x14ac:dyDescent="0.25">
      <c r="B51" s="153" t="s">
        <v>122</v>
      </c>
      <c r="C51" s="57"/>
      <c r="D51" s="152">
        <v>165.2</v>
      </c>
      <c r="E51" s="151"/>
      <c r="F51" s="151"/>
      <c r="G51" s="151"/>
      <c r="H51" s="151"/>
      <c r="I51" s="151"/>
      <c r="J51" s="151"/>
      <c r="K51" s="151"/>
      <c r="L51" s="151"/>
      <c r="M51" s="151"/>
      <c r="N51" s="151"/>
      <c r="O51" s="151"/>
      <c r="P51" s="151"/>
      <c r="Q51" s="148"/>
      <c r="R51" s="148"/>
      <c r="S51" s="148"/>
      <c r="T51" s="148"/>
      <c r="U51" s="148"/>
      <c r="V51" s="148"/>
      <c r="W51" s="148"/>
      <c r="X51" s="148"/>
      <c r="Y51" s="148"/>
      <c r="Z51" s="148"/>
    </row>
    <row r="52" spans="2:26" s="149" customFormat="1" x14ac:dyDescent="0.2">
      <c r="B52" s="150" t="s">
        <v>123</v>
      </c>
      <c r="C52" s="56"/>
      <c r="E52" s="56"/>
      <c r="F52" s="56"/>
      <c r="G52" s="56"/>
      <c r="H52" s="56"/>
      <c r="I52" s="56"/>
      <c r="J52" s="56"/>
      <c r="K52" s="56"/>
      <c r="L52" s="56"/>
      <c r="M52" s="56"/>
      <c r="N52" s="56"/>
      <c r="O52" s="56"/>
      <c r="P52" s="56"/>
      <c r="Q52" s="56"/>
      <c r="R52" s="56"/>
      <c r="S52" s="56"/>
      <c r="T52" s="56"/>
      <c r="U52" s="56"/>
      <c r="V52" s="56"/>
      <c r="W52" s="56"/>
      <c r="X52" s="56"/>
      <c r="Y52" s="56"/>
      <c r="Z52" s="56"/>
    </row>
    <row r="53" spans="2:26"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2:26" x14ac:dyDescent="0.2">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sheetData>
  <mergeCells count="5">
    <mergeCell ref="B4:D4"/>
    <mergeCell ref="J4:P4"/>
    <mergeCell ref="F4:H4"/>
    <mergeCell ref="J13:P14"/>
    <mergeCell ref="M2:P2"/>
  </mergeCells>
  <pageMargins left="0.7" right="0.7" top="0.75" bottom="0.75" header="0.3" footer="0.3"/>
  <pageSetup paperSize="256"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4113-7605-B24C-8E76-867506389E16}">
  <dimension ref="B2:R60"/>
  <sheetViews>
    <sheetView showGridLines="0" zoomScale="140" zoomScaleNormal="140" workbookViewId="0">
      <pane ySplit="6" topLeftCell="A19" activePane="bottomLeft" state="frozen"/>
      <selection activeCell="A7" sqref="A7"/>
      <selection pane="bottomLeft"/>
    </sheetView>
  </sheetViews>
  <sheetFormatPr baseColWidth="10" defaultColWidth="7.5" defaultRowHeight="12.75" x14ac:dyDescent="0.2"/>
  <cols>
    <col min="1" max="1" width="2.375" style="56" customWidth="1"/>
    <col min="2" max="2" width="70.375" style="56" customWidth="1"/>
    <col min="3" max="3" width="1" style="56" customWidth="1"/>
    <col min="4" max="4" width="9.625" style="56" customWidth="1"/>
    <col min="5" max="5" width="1" style="56" customWidth="1"/>
    <col min="6" max="6" width="9.625" style="56" customWidth="1"/>
    <col min="7" max="7" width="1" style="56" customWidth="1"/>
    <col min="8" max="8" width="9.625" style="56" customWidth="1"/>
    <col min="9" max="9" width="1" style="56" customWidth="1"/>
    <col min="10" max="10" width="9.625" style="56" customWidth="1"/>
    <col min="11" max="11" width="1" style="56" customWidth="1"/>
    <col min="12" max="12" width="9.625" style="56" customWidth="1"/>
    <col min="13" max="13" width="1" style="56" customWidth="1"/>
    <col min="14" max="14" width="9.625" style="57" customWidth="1"/>
    <col min="15" max="15" width="2.375" style="56" customWidth="1"/>
    <col min="16" max="16384" width="7.5" style="56"/>
  </cols>
  <sheetData>
    <row r="2" spans="2:18" ht="33.950000000000003" customHeight="1" x14ac:dyDescent="0.2">
      <c r="B2" s="385"/>
      <c r="L2" s="392" t="s">
        <v>0</v>
      </c>
      <c r="M2" s="392"/>
      <c r="N2" s="392"/>
    </row>
    <row r="4" spans="2:18" s="127" customFormat="1" ht="20.100000000000001" customHeight="1" thickBot="1" x14ac:dyDescent="0.25">
      <c r="B4" s="405" t="s">
        <v>124</v>
      </c>
      <c r="C4" s="405"/>
      <c r="D4" s="405"/>
      <c r="E4" s="405"/>
      <c r="F4" s="405"/>
      <c r="G4" s="405"/>
      <c r="H4" s="405"/>
      <c r="I4" s="405"/>
      <c r="J4" s="405"/>
      <c r="K4" s="405"/>
      <c r="L4" s="405"/>
      <c r="M4" s="405"/>
      <c r="N4" s="405"/>
    </row>
    <row r="5" spans="2:18" ht="30.75" customHeight="1" thickTop="1" x14ac:dyDescent="0.2">
      <c r="B5" s="404" t="s">
        <v>125</v>
      </c>
      <c r="C5" s="404"/>
      <c r="D5" s="404"/>
      <c r="E5" s="404"/>
      <c r="F5" s="404"/>
      <c r="G5" s="404"/>
      <c r="H5" s="404"/>
      <c r="I5" s="404"/>
      <c r="J5" s="404"/>
      <c r="K5" s="404"/>
      <c r="L5" s="404"/>
      <c r="M5" s="404"/>
      <c r="N5" s="404"/>
    </row>
    <row r="6" spans="2:18" ht="23.1" customHeight="1" x14ac:dyDescent="0.2">
      <c r="B6" s="406"/>
      <c r="C6" s="406"/>
      <c r="D6" s="53">
        <v>1990</v>
      </c>
      <c r="E6" s="52"/>
      <c r="F6" s="53">
        <v>2020</v>
      </c>
      <c r="G6" s="52"/>
      <c r="H6" s="53">
        <v>2021</v>
      </c>
      <c r="I6" s="52"/>
      <c r="J6" s="126">
        <v>2022</v>
      </c>
      <c r="K6" s="52"/>
      <c r="L6" s="125" t="s">
        <v>126</v>
      </c>
      <c r="M6" s="52"/>
      <c r="N6" s="124" t="s">
        <v>127</v>
      </c>
      <c r="P6" s="387"/>
      <c r="Q6" s="387"/>
      <c r="R6" s="387"/>
    </row>
    <row r="7" spans="2:18" ht="12" customHeight="1" x14ac:dyDescent="0.2">
      <c r="B7" s="381" t="s">
        <v>128</v>
      </c>
      <c r="C7" s="21"/>
      <c r="D7" s="22"/>
      <c r="E7" s="21"/>
      <c r="F7" s="24"/>
      <c r="G7" s="8"/>
      <c r="H7" s="24"/>
      <c r="I7" s="8"/>
      <c r="J7" s="102"/>
      <c r="K7" s="8"/>
      <c r="L7" s="24"/>
      <c r="M7" s="8"/>
      <c r="N7" s="61"/>
      <c r="P7" s="387"/>
      <c r="Q7" s="387"/>
      <c r="R7" s="387"/>
    </row>
    <row r="8" spans="2:18" ht="12" customHeight="1" x14ac:dyDescent="0.2">
      <c r="B8" s="123" t="s">
        <v>129</v>
      </c>
      <c r="C8" s="21"/>
      <c r="D8" s="22"/>
      <c r="E8" s="21"/>
      <c r="F8" s="24"/>
      <c r="G8" s="8"/>
      <c r="H8" s="24"/>
      <c r="I8" s="8"/>
      <c r="J8" s="102"/>
      <c r="K8" s="8"/>
      <c r="L8" s="24"/>
      <c r="M8" s="8"/>
      <c r="N8" s="61"/>
      <c r="P8" s="387"/>
      <c r="Q8" s="387"/>
      <c r="R8" s="387"/>
    </row>
    <row r="9" spans="2:18" ht="12" customHeight="1" x14ac:dyDescent="0.2">
      <c r="B9" s="85" t="s">
        <v>130</v>
      </c>
      <c r="C9" s="21"/>
      <c r="D9" s="45">
        <v>82.6</v>
      </c>
      <c r="E9" s="108"/>
      <c r="F9" s="45">
        <v>67.900000000000006</v>
      </c>
      <c r="G9" s="44"/>
      <c r="H9" s="45">
        <v>69</v>
      </c>
      <c r="I9" s="44"/>
      <c r="J9" s="86">
        <v>65.400000000000006</v>
      </c>
      <c r="K9" s="8"/>
      <c r="L9" s="14" t="s">
        <v>131</v>
      </c>
      <c r="M9" s="8"/>
      <c r="N9" s="62" t="s">
        <v>132</v>
      </c>
      <c r="P9" s="387"/>
      <c r="Q9" s="387"/>
      <c r="R9" s="387"/>
    </row>
    <row r="10" spans="2:18" ht="12" customHeight="1" x14ac:dyDescent="0.2">
      <c r="B10" s="85" t="s">
        <v>133</v>
      </c>
      <c r="C10" s="21"/>
      <c r="D10" s="45">
        <v>81</v>
      </c>
      <c r="E10" s="108"/>
      <c r="F10" s="45">
        <v>63.6</v>
      </c>
      <c r="G10" s="44"/>
      <c r="H10" s="45">
        <v>64.599999999999994</v>
      </c>
      <c r="I10" s="44"/>
      <c r="J10" s="86">
        <v>61.2</v>
      </c>
      <c r="K10" s="8"/>
      <c r="L10" s="14" t="s">
        <v>131</v>
      </c>
      <c r="M10" s="8"/>
      <c r="N10" s="62" t="s">
        <v>132</v>
      </c>
      <c r="P10" s="387"/>
      <c r="Q10" s="387"/>
      <c r="R10" s="387"/>
    </row>
    <row r="11" spans="2:18" ht="12" customHeight="1" x14ac:dyDescent="0.2">
      <c r="B11" s="85" t="s">
        <v>134</v>
      </c>
      <c r="C11" s="21"/>
      <c r="D11" s="45">
        <v>759.6</v>
      </c>
      <c r="E11" s="21"/>
      <c r="F11" s="41">
        <v>610</v>
      </c>
      <c r="G11" s="38"/>
      <c r="H11" s="41">
        <v>599</v>
      </c>
      <c r="I11" s="38"/>
      <c r="J11" s="63">
        <v>586</v>
      </c>
      <c r="K11" s="8"/>
      <c r="L11" s="14" t="s">
        <v>135</v>
      </c>
      <c r="M11" s="8"/>
      <c r="N11" s="62" t="s">
        <v>132</v>
      </c>
      <c r="P11" s="387"/>
      <c r="Q11" s="387"/>
      <c r="R11" s="387"/>
    </row>
    <row r="12" spans="2:18" ht="12" customHeight="1" x14ac:dyDescent="0.2">
      <c r="B12" s="85" t="s">
        <v>136</v>
      </c>
      <c r="C12" s="21"/>
      <c r="D12" s="45">
        <v>751.8</v>
      </c>
      <c r="E12" s="21"/>
      <c r="F12" s="41">
        <v>576</v>
      </c>
      <c r="G12" s="38"/>
      <c r="H12" s="41">
        <v>565</v>
      </c>
      <c r="I12" s="38"/>
      <c r="J12" s="63">
        <v>551</v>
      </c>
      <c r="K12" s="8"/>
      <c r="L12" s="14" t="s">
        <v>135</v>
      </c>
      <c r="M12" s="8"/>
      <c r="N12" s="62" t="s">
        <v>137</v>
      </c>
      <c r="P12" s="387"/>
      <c r="Q12" s="387"/>
      <c r="R12" s="387"/>
    </row>
    <row r="13" spans="2:18" ht="12" customHeight="1" x14ac:dyDescent="0.2">
      <c r="B13" s="85" t="s">
        <v>138</v>
      </c>
      <c r="C13" s="21"/>
      <c r="D13" s="19">
        <v>6.6</v>
      </c>
      <c r="E13" s="65"/>
      <c r="F13" s="19">
        <v>4.9000000000000004</v>
      </c>
      <c r="G13" s="18"/>
      <c r="H13" s="19">
        <v>4.8</v>
      </c>
      <c r="I13" s="18"/>
      <c r="J13" s="60">
        <v>4.5</v>
      </c>
      <c r="K13" s="8"/>
      <c r="L13" s="14" t="s">
        <v>131</v>
      </c>
      <c r="M13" s="8"/>
      <c r="N13" s="62" t="s">
        <v>132</v>
      </c>
      <c r="P13" s="387"/>
      <c r="Q13" s="387"/>
      <c r="R13" s="387"/>
    </row>
    <row r="14" spans="2:18" ht="12.95" customHeight="1" x14ac:dyDescent="0.2">
      <c r="B14" s="85" t="s">
        <v>139</v>
      </c>
      <c r="C14" s="21"/>
      <c r="D14" s="122"/>
      <c r="E14" s="80"/>
      <c r="F14" s="82">
        <v>44</v>
      </c>
      <c r="G14" s="121"/>
      <c r="H14" s="82">
        <v>42</v>
      </c>
      <c r="I14" s="121"/>
      <c r="J14" s="81">
        <v>41</v>
      </c>
      <c r="K14" s="52"/>
      <c r="L14" s="74" t="s">
        <v>135</v>
      </c>
      <c r="M14" s="52"/>
      <c r="N14" s="79" t="s">
        <v>132</v>
      </c>
      <c r="P14" s="387"/>
      <c r="Q14" s="387"/>
      <c r="R14" s="387"/>
    </row>
    <row r="15" spans="2:18" ht="12" customHeight="1" x14ac:dyDescent="0.2">
      <c r="B15" s="25" t="s">
        <v>140</v>
      </c>
      <c r="C15" s="21"/>
      <c r="D15" s="21"/>
      <c r="E15" s="21"/>
      <c r="F15" s="8"/>
      <c r="G15" s="8"/>
      <c r="H15" s="8"/>
      <c r="I15" s="8"/>
      <c r="J15" s="114"/>
      <c r="K15" s="8"/>
      <c r="L15" s="8"/>
      <c r="M15" s="8"/>
      <c r="N15" s="21"/>
      <c r="P15" s="387"/>
      <c r="Q15" s="387"/>
      <c r="R15" s="387"/>
    </row>
    <row r="16" spans="2:18" ht="12" customHeight="1" x14ac:dyDescent="0.2">
      <c r="B16" s="85" t="s">
        <v>141</v>
      </c>
      <c r="C16" s="21"/>
      <c r="D16" s="14" t="s">
        <v>142</v>
      </c>
      <c r="E16" s="21"/>
      <c r="F16" s="120">
        <v>0.4</v>
      </c>
      <c r="G16" s="119"/>
      <c r="H16" s="120">
        <v>0.49</v>
      </c>
      <c r="I16" s="119"/>
      <c r="J16" s="118">
        <v>0.51</v>
      </c>
      <c r="K16" s="8"/>
      <c r="L16" s="14" t="s">
        <v>131</v>
      </c>
      <c r="M16" s="8"/>
      <c r="N16" s="59" t="s">
        <v>143</v>
      </c>
      <c r="P16" s="387"/>
      <c r="Q16" s="387"/>
      <c r="R16" s="387"/>
    </row>
    <row r="17" spans="2:14" ht="12" customHeight="1" x14ac:dyDescent="0.2">
      <c r="B17" s="85" t="s">
        <v>144</v>
      </c>
      <c r="C17" s="21"/>
      <c r="D17" s="14" t="s">
        <v>142</v>
      </c>
      <c r="E17" s="21"/>
      <c r="F17" s="120">
        <v>1.52</v>
      </c>
      <c r="G17" s="119"/>
      <c r="H17" s="120">
        <v>1.62</v>
      </c>
      <c r="I17" s="119"/>
      <c r="J17" s="118">
        <v>1.79</v>
      </c>
      <c r="K17" s="8"/>
      <c r="L17" s="14" t="s">
        <v>135</v>
      </c>
      <c r="M17" s="8"/>
      <c r="N17" s="59" t="s">
        <v>143</v>
      </c>
    </row>
    <row r="18" spans="2:14" ht="12" customHeight="1" x14ac:dyDescent="0.2">
      <c r="B18" s="85" t="s">
        <v>138</v>
      </c>
      <c r="C18" s="21"/>
      <c r="D18" s="14" t="s">
        <v>142</v>
      </c>
      <c r="E18" s="21"/>
      <c r="F18" s="120">
        <v>0.24</v>
      </c>
      <c r="G18" s="119"/>
      <c r="H18" s="120">
        <v>0.26</v>
      </c>
      <c r="I18" s="119"/>
      <c r="J18" s="118">
        <v>0.28000000000000003</v>
      </c>
      <c r="K18" s="8"/>
      <c r="L18" s="14" t="s">
        <v>131</v>
      </c>
      <c r="M18" s="8"/>
      <c r="N18" s="59" t="s">
        <v>143</v>
      </c>
    </row>
    <row r="19" spans="2:14" ht="12" customHeight="1" x14ac:dyDescent="0.2">
      <c r="B19" s="85" t="s">
        <v>145</v>
      </c>
      <c r="C19" s="21"/>
      <c r="D19" s="14" t="s">
        <v>142</v>
      </c>
      <c r="E19" s="21"/>
      <c r="F19" s="120">
        <v>0.92</v>
      </c>
      <c r="G19" s="119"/>
      <c r="H19" s="120">
        <v>0.87</v>
      </c>
      <c r="I19" s="119"/>
      <c r="J19" s="118">
        <v>0.98</v>
      </c>
      <c r="K19" s="8"/>
      <c r="L19" s="14" t="s">
        <v>135</v>
      </c>
      <c r="M19" s="8"/>
      <c r="N19" s="62" t="s">
        <v>146</v>
      </c>
    </row>
    <row r="20" spans="2:14" ht="12" customHeight="1" x14ac:dyDescent="0.2">
      <c r="B20" s="25" t="s">
        <v>147</v>
      </c>
      <c r="C20" s="21"/>
      <c r="D20" s="21"/>
      <c r="E20" s="21"/>
      <c r="F20" s="8"/>
      <c r="G20" s="8"/>
      <c r="H20" s="8"/>
      <c r="I20" s="8"/>
      <c r="J20" s="114"/>
      <c r="K20" s="8"/>
      <c r="L20" s="8"/>
      <c r="M20" s="8"/>
      <c r="N20" s="21"/>
    </row>
    <row r="21" spans="2:14" ht="12" customHeight="1" x14ac:dyDescent="0.2">
      <c r="B21" s="85" t="s">
        <v>148</v>
      </c>
      <c r="C21" s="21"/>
      <c r="D21" s="14" t="s">
        <v>142</v>
      </c>
      <c r="E21" s="21"/>
      <c r="F21" s="19">
        <v>8.9</v>
      </c>
      <c r="G21" s="18"/>
      <c r="H21" s="19">
        <v>8.1</v>
      </c>
      <c r="I21" s="18"/>
      <c r="J21" s="60">
        <v>11</v>
      </c>
      <c r="K21" s="8"/>
      <c r="L21" s="14" t="s">
        <v>131</v>
      </c>
      <c r="M21" s="8"/>
      <c r="N21" s="62" t="s">
        <v>132</v>
      </c>
    </row>
    <row r="22" spans="2:14" ht="12" customHeight="1" x14ac:dyDescent="0.2">
      <c r="B22" s="85" t="s">
        <v>149</v>
      </c>
      <c r="C22" s="21"/>
      <c r="D22" s="14" t="s">
        <v>142</v>
      </c>
      <c r="E22" s="21"/>
      <c r="F22" s="19">
        <v>3.5</v>
      </c>
      <c r="G22" s="18"/>
      <c r="H22" s="19">
        <v>3.7</v>
      </c>
      <c r="I22" s="18"/>
      <c r="J22" s="113">
        <v>3.4</v>
      </c>
      <c r="K22" s="8"/>
      <c r="L22" s="14" t="s">
        <v>131</v>
      </c>
      <c r="M22" s="8"/>
      <c r="N22" s="62" t="s">
        <v>132</v>
      </c>
    </row>
    <row r="23" spans="2:14" ht="12" customHeight="1" x14ac:dyDescent="0.2">
      <c r="B23" s="85" t="s">
        <v>150</v>
      </c>
      <c r="C23" s="21"/>
      <c r="D23" s="14" t="s">
        <v>142</v>
      </c>
      <c r="E23" s="21"/>
      <c r="F23" s="19">
        <v>8.9</v>
      </c>
      <c r="G23" s="18"/>
      <c r="H23" s="19">
        <v>8.1999999999999993</v>
      </c>
      <c r="I23" s="18"/>
      <c r="J23" s="60">
        <v>7.6</v>
      </c>
      <c r="K23" s="8"/>
      <c r="L23" s="14" t="s">
        <v>131</v>
      </c>
      <c r="M23" s="8"/>
      <c r="N23" s="62" t="s">
        <v>132</v>
      </c>
    </row>
    <row r="24" spans="2:14" ht="12" customHeight="1" x14ac:dyDescent="0.2">
      <c r="B24" s="117" t="s">
        <v>151</v>
      </c>
      <c r="C24" s="21"/>
      <c r="D24" s="96"/>
      <c r="E24" s="21"/>
      <c r="F24" s="115"/>
      <c r="G24" s="8"/>
      <c r="H24" s="115"/>
      <c r="I24" s="8"/>
      <c r="J24" s="116"/>
      <c r="K24" s="8"/>
      <c r="L24" s="115"/>
      <c r="M24" s="8"/>
      <c r="N24" s="115"/>
    </row>
    <row r="25" spans="2:14" ht="12" customHeight="1" x14ac:dyDescent="0.2">
      <c r="B25" s="21" t="s">
        <v>152</v>
      </c>
      <c r="C25" s="21"/>
      <c r="E25" s="21"/>
      <c r="F25" s="8"/>
      <c r="G25" s="8"/>
      <c r="H25" s="8"/>
      <c r="I25" s="8"/>
      <c r="J25" s="114"/>
      <c r="K25" s="8"/>
      <c r="L25" s="8"/>
      <c r="M25" s="8"/>
      <c r="N25" s="21"/>
    </row>
    <row r="26" spans="2:14" ht="12" customHeight="1" x14ac:dyDescent="0.2">
      <c r="B26" s="85" t="s">
        <v>153</v>
      </c>
      <c r="C26" s="21"/>
      <c r="D26" s="29">
        <v>450860</v>
      </c>
      <c r="E26" s="71"/>
      <c r="F26" s="29">
        <v>343099</v>
      </c>
      <c r="G26" s="28"/>
      <c r="H26" s="29">
        <v>353640</v>
      </c>
      <c r="I26" s="28"/>
      <c r="J26" s="70">
        <v>337186</v>
      </c>
      <c r="K26" s="8"/>
      <c r="L26" s="14" t="s">
        <v>154</v>
      </c>
      <c r="M26" s="8"/>
      <c r="N26" s="62" t="s">
        <v>132</v>
      </c>
    </row>
    <row r="27" spans="2:14" ht="12" customHeight="1" x14ac:dyDescent="0.2">
      <c r="B27" s="85" t="s">
        <v>155</v>
      </c>
      <c r="C27" s="21"/>
      <c r="D27" s="29">
        <v>385973</v>
      </c>
      <c r="E27" s="71"/>
      <c r="F27" s="29">
        <v>290535</v>
      </c>
      <c r="G27" s="28"/>
      <c r="H27" s="29">
        <v>297377</v>
      </c>
      <c r="I27" s="28"/>
      <c r="J27" s="70">
        <v>287684</v>
      </c>
      <c r="K27" s="8"/>
      <c r="L27" s="14" t="s">
        <v>154</v>
      </c>
      <c r="M27" s="8"/>
      <c r="N27" s="62" t="s">
        <v>132</v>
      </c>
    </row>
    <row r="28" spans="2:14" ht="12" customHeight="1" x14ac:dyDescent="0.2">
      <c r="B28" s="85" t="s">
        <v>156</v>
      </c>
      <c r="C28" s="21"/>
      <c r="D28" s="14" t="s">
        <v>157</v>
      </c>
      <c r="E28" s="71"/>
      <c r="F28" s="29">
        <v>8181</v>
      </c>
      <c r="G28" s="28"/>
      <c r="H28" s="29">
        <v>9586</v>
      </c>
      <c r="I28" s="28"/>
      <c r="J28" s="70">
        <v>9900</v>
      </c>
      <c r="K28" s="8"/>
      <c r="L28" s="14" t="s">
        <v>154</v>
      </c>
      <c r="M28" s="8"/>
      <c r="N28" s="62" t="s">
        <v>146</v>
      </c>
    </row>
    <row r="29" spans="2:14" ht="12" customHeight="1" x14ac:dyDescent="0.2">
      <c r="B29" s="11" t="s">
        <v>158</v>
      </c>
      <c r="C29" s="21"/>
      <c r="D29" s="21"/>
      <c r="E29" s="21"/>
      <c r="F29" s="8"/>
      <c r="G29" s="8"/>
      <c r="H29" s="8"/>
      <c r="I29" s="8"/>
      <c r="J29" s="114"/>
      <c r="K29" s="8"/>
      <c r="L29" s="8"/>
      <c r="M29" s="8"/>
      <c r="N29" s="21"/>
    </row>
    <row r="30" spans="2:14" ht="12" customHeight="1" x14ac:dyDescent="0.2">
      <c r="B30" s="85" t="s">
        <v>153</v>
      </c>
      <c r="C30" s="21"/>
      <c r="D30" s="29">
        <v>4186</v>
      </c>
      <c r="E30" s="71"/>
      <c r="F30" s="29">
        <v>3108</v>
      </c>
      <c r="G30" s="28"/>
      <c r="H30" s="29">
        <v>3093</v>
      </c>
      <c r="I30" s="28"/>
      <c r="J30" s="70">
        <v>3037</v>
      </c>
      <c r="K30" s="8"/>
      <c r="L30" s="14" t="s">
        <v>159</v>
      </c>
      <c r="M30" s="8"/>
      <c r="N30" s="62" t="s">
        <v>132</v>
      </c>
    </row>
    <row r="31" spans="2:14" ht="12" customHeight="1" x14ac:dyDescent="0.2">
      <c r="B31" s="85" t="s">
        <v>155</v>
      </c>
      <c r="C31" s="21"/>
      <c r="D31" s="29">
        <v>4359</v>
      </c>
      <c r="E31" s="71"/>
      <c r="F31" s="29">
        <v>3574</v>
      </c>
      <c r="G31" s="28"/>
      <c r="H31" s="29">
        <v>3590</v>
      </c>
      <c r="I31" s="28"/>
      <c r="J31" s="70">
        <v>3611</v>
      </c>
      <c r="K31" s="8"/>
      <c r="L31" s="14" t="s">
        <v>159</v>
      </c>
      <c r="M31" s="8"/>
      <c r="N31" s="62" t="s">
        <v>132</v>
      </c>
    </row>
    <row r="32" spans="2:14" ht="12" customHeight="1" x14ac:dyDescent="0.2">
      <c r="B32" s="85" t="s">
        <v>156</v>
      </c>
      <c r="C32" s="21"/>
      <c r="D32" s="14" t="s">
        <v>157</v>
      </c>
      <c r="E32" s="21"/>
      <c r="F32" s="19">
        <v>30.6</v>
      </c>
      <c r="G32" s="18"/>
      <c r="H32" s="19">
        <v>31.6</v>
      </c>
      <c r="I32" s="18"/>
      <c r="J32" s="60">
        <v>34.799999999999997</v>
      </c>
      <c r="K32" s="8"/>
      <c r="L32" s="14" t="s">
        <v>159</v>
      </c>
      <c r="M32" s="8"/>
      <c r="N32" s="62" t="s">
        <v>146</v>
      </c>
    </row>
    <row r="33" spans="2:14" ht="12" customHeight="1" x14ac:dyDescent="0.2">
      <c r="B33" s="11" t="s">
        <v>160</v>
      </c>
      <c r="C33" s="21"/>
      <c r="D33" s="21"/>
      <c r="E33" s="21"/>
      <c r="F33" s="8"/>
      <c r="G33" s="8"/>
      <c r="H33" s="8"/>
      <c r="I33" s="8"/>
      <c r="J33" s="114"/>
      <c r="K33" s="8"/>
      <c r="L33" s="8"/>
      <c r="M33" s="8"/>
      <c r="N33" s="21"/>
    </row>
    <row r="34" spans="2:14" ht="12.95" customHeight="1" x14ac:dyDescent="0.2">
      <c r="B34" s="85" t="s">
        <v>161</v>
      </c>
      <c r="C34" s="21"/>
      <c r="D34" s="19">
        <v>52.5</v>
      </c>
      <c r="E34" s="65"/>
      <c r="F34" s="19">
        <v>38.200000000000003</v>
      </c>
      <c r="G34" s="18"/>
      <c r="H34" s="19">
        <v>41.7</v>
      </c>
      <c r="I34" s="18"/>
      <c r="J34" s="60">
        <v>37.299999999999997</v>
      </c>
      <c r="K34" s="8"/>
      <c r="L34" s="14" t="s">
        <v>162</v>
      </c>
      <c r="M34" s="8"/>
      <c r="N34" s="62" t="s">
        <v>132</v>
      </c>
    </row>
    <row r="35" spans="2:14" ht="12" customHeight="1" x14ac:dyDescent="0.2">
      <c r="B35" s="85" t="s">
        <v>163</v>
      </c>
      <c r="C35" s="21"/>
      <c r="D35" s="19">
        <v>0</v>
      </c>
      <c r="E35" s="65"/>
      <c r="F35" s="19">
        <v>2.1</v>
      </c>
      <c r="G35" s="18"/>
      <c r="H35" s="19">
        <v>1.9</v>
      </c>
      <c r="I35" s="18"/>
      <c r="J35" s="60">
        <v>1.9</v>
      </c>
      <c r="K35" s="8"/>
      <c r="L35" s="14" t="s">
        <v>162</v>
      </c>
      <c r="M35" s="8"/>
      <c r="N35" s="62" t="s">
        <v>132</v>
      </c>
    </row>
    <row r="36" spans="2:14" ht="12" customHeight="1" x14ac:dyDescent="0.2">
      <c r="B36" s="85" t="s">
        <v>164</v>
      </c>
      <c r="C36" s="21"/>
      <c r="D36" s="19">
        <v>8.6</v>
      </c>
      <c r="E36" s="65"/>
      <c r="F36" s="19">
        <v>23.4</v>
      </c>
      <c r="G36" s="18"/>
      <c r="H36" s="19">
        <v>18.899999999999999</v>
      </c>
      <c r="I36" s="18"/>
      <c r="J36" s="60">
        <v>20.9</v>
      </c>
      <c r="K36" s="8"/>
      <c r="L36" s="14" t="s">
        <v>162</v>
      </c>
      <c r="M36" s="8"/>
      <c r="N36" s="62" t="s">
        <v>132</v>
      </c>
    </row>
    <row r="37" spans="2:14" ht="12" customHeight="1" x14ac:dyDescent="0.2">
      <c r="B37" s="85" t="s">
        <v>165</v>
      </c>
      <c r="C37" s="21"/>
      <c r="D37" s="19">
        <v>17.100000000000001</v>
      </c>
      <c r="E37" s="65"/>
      <c r="F37" s="19">
        <v>10.3</v>
      </c>
      <c r="G37" s="18"/>
      <c r="H37" s="19">
        <v>10.6</v>
      </c>
      <c r="I37" s="18"/>
      <c r="J37" s="60">
        <v>10.8</v>
      </c>
      <c r="K37" s="8"/>
      <c r="L37" s="14" t="s">
        <v>162</v>
      </c>
      <c r="M37" s="8"/>
      <c r="N37" s="62" t="s">
        <v>132</v>
      </c>
    </row>
    <row r="38" spans="2:14" ht="12" customHeight="1" x14ac:dyDescent="0.2">
      <c r="B38" s="85" t="s">
        <v>166</v>
      </c>
      <c r="C38" s="21"/>
      <c r="D38" s="19">
        <v>0.6</v>
      </c>
      <c r="E38" s="65"/>
      <c r="F38" s="19">
        <v>0.2</v>
      </c>
      <c r="G38" s="18"/>
      <c r="H38" s="19">
        <v>0.2</v>
      </c>
      <c r="I38" s="18"/>
      <c r="J38" s="60">
        <v>0.2</v>
      </c>
      <c r="K38" s="8"/>
      <c r="L38" s="14" t="s">
        <v>162</v>
      </c>
      <c r="M38" s="8"/>
      <c r="N38" s="62" t="s">
        <v>132</v>
      </c>
    </row>
    <row r="39" spans="2:14" ht="12" customHeight="1" x14ac:dyDescent="0.2">
      <c r="B39" s="85" t="s">
        <v>167</v>
      </c>
      <c r="C39" s="21"/>
      <c r="D39" s="19">
        <v>16</v>
      </c>
      <c r="E39" s="65"/>
      <c r="F39" s="19">
        <v>0.2</v>
      </c>
      <c r="G39" s="18"/>
      <c r="H39" s="19">
        <v>0.2</v>
      </c>
      <c r="I39" s="18"/>
      <c r="J39" s="60">
        <v>0.3</v>
      </c>
      <c r="K39" s="8"/>
      <c r="L39" s="14" t="s">
        <v>162</v>
      </c>
      <c r="M39" s="8"/>
      <c r="N39" s="62" t="s">
        <v>132</v>
      </c>
    </row>
    <row r="40" spans="2:14" ht="10.5" customHeight="1" x14ac:dyDescent="0.2">
      <c r="B40" s="85" t="s">
        <v>168</v>
      </c>
      <c r="C40" s="21"/>
      <c r="D40" s="19">
        <v>2.2000000000000002</v>
      </c>
      <c r="E40" s="65"/>
      <c r="F40" s="19">
        <v>0</v>
      </c>
      <c r="G40" s="18"/>
      <c r="H40" s="19">
        <v>0</v>
      </c>
      <c r="I40" s="18"/>
      <c r="J40" s="113">
        <v>0</v>
      </c>
      <c r="K40" s="8"/>
      <c r="L40" s="14" t="s">
        <v>162</v>
      </c>
      <c r="M40" s="8"/>
      <c r="N40" s="62" t="s">
        <v>132</v>
      </c>
    </row>
    <row r="41" spans="2:14" ht="12" customHeight="1" x14ac:dyDescent="0.2">
      <c r="B41" s="98" t="s">
        <v>169</v>
      </c>
      <c r="C41" s="21"/>
      <c r="D41" s="112">
        <v>2.8</v>
      </c>
      <c r="E41" s="65"/>
      <c r="F41" s="112">
        <v>15.8</v>
      </c>
      <c r="G41" s="18"/>
      <c r="H41" s="112">
        <v>15.4</v>
      </c>
      <c r="I41" s="18"/>
      <c r="J41" s="111">
        <v>16.100000000000001</v>
      </c>
      <c r="K41" s="8"/>
      <c r="L41" s="9" t="s">
        <v>162</v>
      </c>
      <c r="M41" s="8"/>
      <c r="N41" s="110" t="s">
        <v>132</v>
      </c>
    </row>
    <row r="42" spans="2:14" ht="12" customHeight="1" x14ac:dyDescent="0.2">
      <c r="B42" s="109" t="s">
        <v>170</v>
      </c>
      <c r="C42" s="21"/>
      <c r="D42" s="19">
        <v>0.2</v>
      </c>
      <c r="E42" s="65"/>
      <c r="F42" s="19">
        <v>9.9</v>
      </c>
      <c r="G42" s="18"/>
      <c r="H42" s="19">
        <v>11.2</v>
      </c>
      <c r="I42" s="18"/>
      <c r="J42" s="60">
        <v>12.6</v>
      </c>
      <c r="K42" s="8"/>
      <c r="L42" s="14" t="s">
        <v>162</v>
      </c>
      <c r="M42" s="8"/>
      <c r="N42" s="62" t="s">
        <v>132</v>
      </c>
    </row>
    <row r="43" spans="2:14" ht="12" customHeight="1" x14ac:dyDescent="0.2">
      <c r="B43" s="85" t="s">
        <v>171</v>
      </c>
      <c r="C43" s="21"/>
      <c r="D43" s="19">
        <v>6.3</v>
      </c>
      <c r="E43" s="65"/>
      <c r="F43" s="19">
        <v>38.6</v>
      </c>
      <c r="G43" s="18"/>
      <c r="H43" s="19">
        <v>42</v>
      </c>
      <c r="I43" s="18"/>
      <c r="J43" s="60">
        <v>43.8</v>
      </c>
      <c r="K43" s="8"/>
      <c r="L43" s="14" t="s">
        <v>162</v>
      </c>
      <c r="M43" s="8"/>
      <c r="N43" s="62" t="s">
        <v>132</v>
      </c>
    </row>
    <row r="44" spans="2:14" ht="12" customHeight="1" x14ac:dyDescent="0.2">
      <c r="B44" s="11" t="s">
        <v>172</v>
      </c>
      <c r="C44" s="21"/>
      <c r="D44" s="21"/>
      <c r="E44" s="21"/>
      <c r="F44" s="8"/>
      <c r="G44" s="8"/>
      <c r="H44" s="8"/>
      <c r="I44" s="8"/>
      <c r="J44" s="8"/>
      <c r="K44" s="8"/>
      <c r="L44" s="8"/>
      <c r="M44" s="8"/>
      <c r="N44" s="21"/>
    </row>
    <row r="45" spans="2:14" ht="12" customHeight="1" x14ac:dyDescent="0.2">
      <c r="B45" s="85" t="s">
        <v>173</v>
      </c>
      <c r="C45" s="21"/>
      <c r="D45" s="45">
        <v>1.6</v>
      </c>
      <c r="E45" s="108"/>
      <c r="F45" s="45">
        <v>27.5</v>
      </c>
      <c r="G45" s="44"/>
      <c r="H45" s="45">
        <v>26.1</v>
      </c>
      <c r="I45" s="44"/>
      <c r="J45" s="86">
        <v>26</v>
      </c>
      <c r="K45" s="8"/>
      <c r="L45" s="14" t="s">
        <v>162</v>
      </c>
      <c r="M45" s="8"/>
      <c r="N45" s="62" t="s">
        <v>132</v>
      </c>
    </row>
    <row r="46" spans="2:14" ht="12" customHeight="1" x14ac:dyDescent="0.2">
      <c r="B46" s="85" t="s">
        <v>174</v>
      </c>
      <c r="C46" s="21"/>
      <c r="D46" s="45">
        <v>29</v>
      </c>
      <c r="E46" s="108"/>
      <c r="F46" s="45">
        <v>3</v>
      </c>
      <c r="G46" s="44"/>
      <c r="H46" s="45">
        <v>2.6</v>
      </c>
      <c r="I46" s="44"/>
      <c r="J46" s="86">
        <v>1.9</v>
      </c>
      <c r="K46" s="8"/>
      <c r="L46" s="14" t="s">
        <v>162</v>
      </c>
      <c r="M46" s="8"/>
      <c r="N46" s="62" t="s">
        <v>132</v>
      </c>
    </row>
    <row r="47" spans="2:14" ht="12" customHeight="1" x14ac:dyDescent="0.2">
      <c r="B47" s="85" t="s">
        <v>175</v>
      </c>
      <c r="C47" s="21"/>
      <c r="D47" s="45">
        <v>17.100000000000001</v>
      </c>
      <c r="E47" s="108"/>
      <c r="F47" s="45">
        <v>9.5</v>
      </c>
      <c r="G47" s="44"/>
      <c r="H47" s="45">
        <v>9.8000000000000007</v>
      </c>
      <c r="I47" s="44"/>
      <c r="J47" s="86">
        <v>8.9</v>
      </c>
      <c r="K47" s="8"/>
      <c r="L47" s="14" t="s">
        <v>162</v>
      </c>
      <c r="M47" s="8"/>
      <c r="N47" s="62" t="s">
        <v>132</v>
      </c>
    </row>
    <row r="48" spans="2:14" ht="12" customHeight="1" x14ac:dyDescent="0.2">
      <c r="B48" s="85" t="s">
        <v>176</v>
      </c>
      <c r="C48" s="21"/>
      <c r="D48" s="45">
        <v>30.8</v>
      </c>
      <c r="E48" s="108"/>
      <c r="F48" s="45">
        <v>7</v>
      </c>
      <c r="G48" s="44"/>
      <c r="H48" s="45">
        <v>6.8</v>
      </c>
      <c r="I48" s="44"/>
      <c r="J48" s="86">
        <v>6</v>
      </c>
      <c r="K48" s="8"/>
      <c r="L48" s="14" t="s">
        <v>162</v>
      </c>
      <c r="M48" s="8"/>
      <c r="N48" s="62" t="s">
        <v>132</v>
      </c>
    </row>
    <row r="49" spans="2:15" ht="12" customHeight="1" x14ac:dyDescent="0.2">
      <c r="B49" s="85" t="s">
        <v>177</v>
      </c>
      <c r="C49" s="21"/>
      <c r="D49" s="45">
        <v>0</v>
      </c>
      <c r="E49" s="108"/>
      <c r="F49" s="45">
        <v>1.8</v>
      </c>
      <c r="G49" s="44"/>
      <c r="H49" s="45">
        <v>1.7</v>
      </c>
      <c r="I49" s="44"/>
      <c r="J49" s="86">
        <v>1.6</v>
      </c>
      <c r="K49" s="8"/>
      <c r="L49" s="14" t="s">
        <v>162</v>
      </c>
      <c r="M49" s="8"/>
      <c r="N49" s="62" t="s">
        <v>132</v>
      </c>
    </row>
    <row r="50" spans="2:15" ht="12" customHeight="1" x14ac:dyDescent="0.2">
      <c r="B50" s="85" t="s">
        <v>178</v>
      </c>
      <c r="C50" s="21"/>
      <c r="D50" s="45">
        <v>0</v>
      </c>
      <c r="E50" s="108"/>
      <c r="F50" s="45">
        <v>3.3</v>
      </c>
      <c r="G50" s="44"/>
      <c r="H50" s="45">
        <v>3.2</v>
      </c>
      <c r="I50" s="44"/>
      <c r="J50" s="86">
        <v>3.3</v>
      </c>
      <c r="K50" s="8"/>
      <c r="L50" s="14" t="s">
        <v>162</v>
      </c>
      <c r="M50" s="8"/>
      <c r="N50" s="62" t="s">
        <v>132</v>
      </c>
    </row>
    <row r="51" spans="2:15" ht="12.95" customHeight="1" x14ac:dyDescent="0.2">
      <c r="B51" s="85" t="s">
        <v>179</v>
      </c>
      <c r="C51" s="21"/>
      <c r="D51" s="45">
        <v>0</v>
      </c>
      <c r="E51" s="108"/>
      <c r="F51" s="45">
        <v>7.7</v>
      </c>
      <c r="G51" s="44"/>
      <c r="H51" s="45">
        <v>9.3000000000000007</v>
      </c>
      <c r="I51" s="44"/>
      <c r="J51" s="86">
        <v>10.4</v>
      </c>
      <c r="K51" s="8"/>
      <c r="L51" s="14" t="s">
        <v>162</v>
      </c>
      <c r="M51" s="8"/>
      <c r="N51" s="62" t="s">
        <v>132</v>
      </c>
    </row>
    <row r="52" spans="2:15" ht="12" customHeight="1" x14ac:dyDescent="0.2">
      <c r="B52" s="85" t="s">
        <v>180</v>
      </c>
      <c r="C52" s="21"/>
      <c r="D52" s="45">
        <v>6.3</v>
      </c>
      <c r="E52" s="108"/>
      <c r="F52" s="45">
        <v>25.8</v>
      </c>
      <c r="G52" s="44"/>
      <c r="H52" s="45">
        <v>27.8</v>
      </c>
      <c r="I52" s="44"/>
      <c r="J52" s="86">
        <v>28.5</v>
      </c>
      <c r="K52" s="8"/>
      <c r="L52" s="14" t="s">
        <v>162</v>
      </c>
      <c r="M52" s="8"/>
      <c r="N52" s="62" t="s">
        <v>132</v>
      </c>
    </row>
    <row r="53" spans="2:15" ht="12" customHeight="1" x14ac:dyDescent="0.2">
      <c r="B53" s="85" t="s">
        <v>181</v>
      </c>
      <c r="C53" s="21"/>
      <c r="D53" s="45">
        <v>15.1</v>
      </c>
      <c r="E53" s="108"/>
      <c r="F53" s="45">
        <v>14.3</v>
      </c>
      <c r="G53" s="44"/>
      <c r="H53" s="45">
        <v>12.8</v>
      </c>
      <c r="I53" s="44"/>
      <c r="J53" s="86">
        <v>13.3</v>
      </c>
      <c r="K53" s="8"/>
      <c r="L53" s="14" t="s">
        <v>162</v>
      </c>
      <c r="M53" s="8"/>
      <c r="N53" s="62" t="s">
        <v>132</v>
      </c>
    </row>
    <row r="54" spans="2:15" ht="12" customHeight="1" x14ac:dyDescent="0.2">
      <c r="B54" s="15" t="s">
        <v>182</v>
      </c>
      <c r="C54" s="21"/>
      <c r="D54" s="45">
        <v>3</v>
      </c>
      <c r="E54" s="108"/>
      <c r="F54" s="45">
        <v>25.7</v>
      </c>
      <c r="G54" s="44"/>
      <c r="H54" s="45">
        <v>26.4</v>
      </c>
      <c r="I54" s="44"/>
      <c r="J54" s="86">
        <v>28.7</v>
      </c>
      <c r="K54" s="8"/>
      <c r="L54" s="14" t="s">
        <v>162</v>
      </c>
      <c r="M54" s="8"/>
      <c r="N54" s="62" t="s">
        <v>137</v>
      </c>
    </row>
    <row r="55" spans="2:15" ht="12" customHeight="1" x14ac:dyDescent="0.2">
      <c r="B55" s="15" t="s">
        <v>183</v>
      </c>
      <c r="C55" s="21"/>
      <c r="D55" s="45">
        <v>82</v>
      </c>
      <c r="E55" s="108"/>
      <c r="F55" s="45">
        <v>74.3</v>
      </c>
      <c r="G55" s="44"/>
      <c r="H55" s="45">
        <v>72.900000000000006</v>
      </c>
      <c r="I55" s="44"/>
      <c r="J55" s="86">
        <v>71.599999999999994</v>
      </c>
      <c r="K55" s="8"/>
      <c r="L55" s="14" t="s">
        <v>162</v>
      </c>
      <c r="M55" s="8"/>
      <c r="N55" s="62" t="s">
        <v>137</v>
      </c>
    </row>
    <row r="56" spans="2:15" ht="12" customHeight="1" x14ac:dyDescent="0.2">
      <c r="B56" s="15" t="s">
        <v>184</v>
      </c>
      <c r="C56" s="21"/>
      <c r="D56" s="22"/>
      <c r="E56" s="21"/>
      <c r="F56" s="24"/>
      <c r="G56" s="8"/>
      <c r="H56" s="24"/>
      <c r="I56" s="8"/>
      <c r="J56" s="107"/>
      <c r="K56" s="8"/>
      <c r="L56" s="24"/>
      <c r="M56" s="8"/>
      <c r="N56" s="61"/>
    </row>
    <row r="57" spans="2:15" ht="12" customHeight="1" x14ac:dyDescent="0.2">
      <c r="B57" s="85" t="s">
        <v>185</v>
      </c>
      <c r="C57" s="21"/>
      <c r="D57" s="14" t="s">
        <v>157</v>
      </c>
      <c r="E57" s="21"/>
      <c r="F57" s="19">
        <v>3.3</v>
      </c>
      <c r="G57" s="18"/>
      <c r="H57" s="19">
        <v>3.8</v>
      </c>
      <c r="I57" s="18"/>
      <c r="J57" s="60">
        <v>4</v>
      </c>
      <c r="K57" s="8"/>
      <c r="L57" s="14" t="s">
        <v>162</v>
      </c>
      <c r="M57" s="8"/>
      <c r="N57" s="62" t="s">
        <v>132</v>
      </c>
    </row>
    <row r="58" spans="2:15" ht="15" customHeight="1" x14ac:dyDescent="0.2">
      <c r="B58" s="106" t="s">
        <v>186</v>
      </c>
      <c r="C58" s="21"/>
      <c r="D58" s="14" t="s">
        <v>157</v>
      </c>
      <c r="E58" s="21"/>
      <c r="F58" s="19">
        <v>9.5</v>
      </c>
      <c r="G58" s="18"/>
      <c r="H58" s="19">
        <v>9.8000000000000007</v>
      </c>
      <c r="I58" s="18"/>
      <c r="J58" s="60">
        <v>10.6</v>
      </c>
      <c r="K58" s="8"/>
      <c r="L58" s="14" t="s">
        <v>162</v>
      </c>
      <c r="M58" s="8"/>
      <c r="N58" s="62" t="s">
        <v>132</v>
      </c>
    </row>
    <row r="59" spans="2:15" ht="6" customHeight="1" x14ac:dyDescent="0.2">
      <c r="B59" s="94"/>
      <c r="C59" s="21"/>
      <c r="D59" s="93"/>
      <c r="E59" s="80"/>
      <c r="F59" s="372"/>
      <c r="G59" s="52"/>
      <c r="H59" s="372"/>
      <c r="I59" s="52"/>
      <c r="J59" s="373"/>
      <c r="K59" s="52"/>
      <c r="L59" s="374"/>
      <c r="M59" s="52"/>
      <c r="N59" s="375"/>
      <c r="O59" s="57"/>
    </row>
    <row r="60" spans="2:15" ht="60" customHeight="1" x14ac:dyDescent="0.2">
      <c r="B60" s="389" t="s">
        <v>187</v>
      </c>
      <c r="C60" s="389"/>
      <c r="D60" s="389"/>
      <c r="E60" s="389"/>
      <c r="F60" s="389"/>
      <c r="G60" s="389"/>
      <c r="H60" s="389"/>
      <c r="I60" s="389"/>
      <c r="J60" s="389"/>
      <c r="K60" s="389"/>
      <c r="L60" s="389"/>
      <c r="M60" s="389"/>
      <c r="N60" s="389"/>
    </row>
  </sheetData>
  <mergeCells count="5">
    <mergeCell ref="L2:N2"/>
    <mergeCell ref="B60:N60"/>
    <mergeCell ref="B5:N5"/>
    <mergeCell ref="B4:N4"/>
    <mergeCell ref="B6:C6"/>
  </mergeCells>
  <pageMargins left="0.7" right="0.7" top="0.75" bottom="0.75" header="0.3" footer="0.3"/>
  <pageSetup paperSize="256"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6237-CA7A-41E1-9C34-2AC12A88F2D0}">
  <dimension ref="B2:O22"/>
  <sheetViews>
    <sheetView showGridLines="0" zoomScale="140" zoomScaleNormal="140" workbookViewId="0">
      <pane ySplit="6" topLeftCell="A7" activePane="bottomLeft" state="frozen"/>
      <selection activeCell="A5" sqref="A5"/>
      <selection pane="bottomLeft"/>
    </sheetView>
  </sheetViews>
  <sheetFormatPr baseColWidth="10" defaultColWidth="7.5" defaultRowHeight="12.75" x14ac:dyDescent="0.2"/>
  <cols>
    <col min="1" max="1" width="2.375" style="56" customWidth="1"/>
    <col min="2" max="2" width="70.375" style="56" customWidth="1"/>
    <col min="3" max="3" width="1" style="56" customWidth="1"/>
    <col min="4" max="4" width="9.625" style="56" customWidth="1"/>
    <col min="5" max="5" width="1" style="56" customWidth="1"/>
    <col min="6" max="6" width="9.625" style="56" customWidth="1"/>
    <col min="7" max="7" width="1" style="56" customWidth="1"/>
    <col min="8" max="8" width="9.625" style="56" customWidth="1"/>
    <col min="9" max="9" width="1" style="56" customWidth="1"/>
    <col min="10" max="10" width="9.625" style="56" customWidth="1"/>
    <col min="11" max="11" width="1" style="56" customWidth="1"/>
    <col min="12" max="12" width="9.625" style="56" customWidth="1"/>
    <col min="13" max="13" width="1" style="56" customWidth="1"/>
    <col min="14" max="14" width="9.625" style="57" customWidth="1"/>
    <col min="15" max="15" width="2.375" style="56" customWidth="1"/>
    <col min="16" max="16384" width="7.5" style="56"/>
  </cols>
  <sheetData>
    <row r="2" spans="2:14" ht="33.950000000000003" customHeight="1" x14ac:dyDescent="0.2">
      <c r="B2" s="385"/>
      <c r="L2" s="392" t="s">
        <v>0</v>
      </c>
      <c r="M2" s="392"/>
      <c r="N2" s="392"/>
    </row>
    <row r="4" spans="2:14" s="127" customFormat="1" ht="20.100000000000001" customHeight="1" thickBot="1" x14ac:dyDescent="0.25">
      <c r="B4" s="405" t="s">
        <v>124</v>
      </c>
      <c r="C4" s="405"/>
      <c r="D4" s="405"/>
      <c r="E4" s="405"/>
      <c r="F4" s="405"/>
      <c r="G4" s="405"/>
      <c r="H4" s="405"/>
      <c r="I4" s="405"/>
      <c r="J4" s="405"/>
      <c r="K4" s="405"/>
      <c r="L4" s="405"/>
      <c r="M4" s="405"/>
      <c r="N4" s="405"/>
    </row>
    <row r="5" spans="2:14" ht="30.75" customHeight="1" thickTop="1" x14ac:dyDescent="0.2">
      <c r="B5" s="404" t="s">
        <v>125</v>
      </c>
      <c r="C5" s="404"/>
      <c r="D5" s="404"/>
      <c r="E5" s="404"/>
      <c r="F5" s="404"/>
      <c r="G5" s="404"/>
      <c r="H5" s="404"/>
      <c r="I5" s="404"/>
      <c r="J5" s="404"/>
      <c r="K5" s="404"/>
      <c r="L5" s="404"/>
      <c r="M5" s="404"/>
      <c r="N5" s="404"/>
    </row>
    <row r="6" spans="2:14" ht="21.95" customHeight="1" x14ac:dyDescent="0.2">
      <c r="B6" s="94"/>
      <c r="C6" s="21"/>
      <c r="D6" s="82">
        <v>2008</v>
      </c>
      <c r="E6" s="80"/>
      <c r="F6" s="82">
        <v>2020</v>
      </c>
      <c r="G6" s="52"/>
      <c r="H6" s="82">
        <v>2021</v>
      </c>
      <c r="I6" s="52"/>
      <c r="J6" s="92">
        <v>2022</v>
      </c>
      <c r="K6" s="52"/>
      <c r="L6" s="74" t="s">
        <v>126</v>
      </c>
      <c r="M6" s="52"/>
      <c r="N6" s="91" t="s">
        <v>127</v>
      </c>
    </row>
    <row r="7" spans="2:14" ht="12" customHeight="1" x14ac:dyDescent="0.2">
      <c r="B7" s="123" t="s">
        <v>188</v>
      </c>
      <c r="C7" s="21"/>
      <c r="D7" s="22"/>
      <c r="E7" s="21"/>
      <c r="F7" s="24"/>
      <c r="G7" s="8"/>
      <c r="H7" s="24"/>
      <c r="I7" s="8"/>
      <c r="J7" s="102"/>
      <c r="K7" s="8"/>
      <c r="L7" s="24"/>
      <c r="M7" s="8"/>
      <c r="N7" s="61"/>
    </row>
    <row r="8" spans="2:14" ht="12" customHeight="1" x14ac:dyDescent="0.2">
      <c r="B8" s="15" t="s">
        <v>189</v>
      </c>
      <c r="C8" s="21"/>
      <c r="D8" s="29">
        <v>84571</v>
      </c>
      <c r="E8" s="71"/>
      <c r="F8" s="29">
        <v>99983</v>
      </c>
      <c r="G8" s="28"/>
      <c r="H8" s="29">
        <v>102203</v>
      </c>
      <c r="I8" s="28"/>
      <c r="J8" s="70">
        <v>98758</v>
      </c>
      <c r="K8" s="8"/>
      <c r="L8" s="14" t="s">
        <v>190</v>
      </c>
      <c r="M8" s="8"/>
      <c r="N8" s="62" t="s">
        <v>132</v>
      </c>
    </row>
    <row r="9" spans="2:14" ht="12" customHeight="1" x14ac:dyDescent="0.2">
      <c r="B9" s="22" t="s">
        <v>191</v>
      </c>
      <c r="C9" s="21"/>
      <c r="D9" s="29">
        <v>1585</v>
      </c>
      <c r="E9" s="71"/>
      <c r="F9" s="29">
        <v>1230</v>
      </c>
      <c r="G9" s="28"/>
      <c r="H9" s="29">
        <v>1235</v>
      </c>
      <c r="I9" s="28"/>
      <c r="J9" s="70">
        <v>1249</v>
      </c>
      <c r="K9" s="8"/>
      <c r="L9" s="14" t="s">
        <v>192</v>
      </c>
      <c r="M9" s="8"/>
      <c r="N9" s="62" t="s">
        <v>132</v>
      </c>
    </row>
    <row r="10" spans="2:14" ht="12" customHeight="1" x14ac:dyDescent="0.2">
      <c r="B10" s="22" t="s">
        <v>193</v>
      </c>
      <c r="C10" s="21"/>
      <c r="D10" s="29">
        <v>27007</v>
      </c>
      <c r="E10" s="71"/>
      <c r="F10" s="29">
        <v>26085</v>
      </c>
      <c r="G10" s="28"/>
      <c r="H10" s="29">
        <v>27543</v>
      </c>
      <c r="I10" s="28"/>
      <c r="J10" s="70">
        <v>27636</v>
      </c>
      <c r="K10" s="8"/>
      <c r="L10" s="14" t="s">
        <v>190</v>
      </c>
      <c r="M10" s="8"/>
      <c r="N10" s="62" t="s">
        <v>132</v>
      </c>
    </row>
    <row r="11" spans="2:14" ht="12" customHeight="1" x14ac:dyDescent="0.2">
      <c r="B11" s="22" t="s">
        <v>194</v>
      </c>
      <c r="C11" s="21"/>
      <c r="D11" s="29">
        <v>506</v>
      </c>
      <c r="E11" s="71"/>
      <c r="F11" s="29">
        <v>321</v>
      </c>
      <c r="G11" s="28"/>
      <c r="H11" s="29">
        <v>333</v>
      </c>
      <c r="I11" s="28"/>
      <c r="J11" s="70">
        <v>349</v>
      </c>
      <c r="K11" s="8"/>
      <c r="L11" s="14" t="s">
        <v>192</v>
      </c>
      <c r="M11" s="8"/>
      <c r="N11" s="62" t="s">
        <v>132</v>
      </c>
    </row>
    <row r="12" spans="2:14" ht="12" customHeight="1" x14ac:dyDescent="0.2">
      <c r="B12" s="15" t="s">
        <v>195</v>
      </c>
      <c r="C12" s="21"/>
      <c r="D12" s="29">
        <v>17043</v>
      </c>
      <c r="E12" s="71"/>
      <c r="F12" s="29">
        <v>2930</v>
      </c>
      <c r="G12" s="28"/>
      <c r="H12" s="29">
        <v>3250</v>
      </c>
      <c r="I12" s="28"/>
      <c r="J12" s="70">
        <v>2236</v>
      </c>
      <c r="K12" s="8"/>
      <c r="L12" s="14" t="s">
        <v>190</v>
      </c>
      <c r="M12" s="8"/>
      <c r="N12" s="62" t="s">
        <v>132</v>
      </c>
    </row>
    <row r="13" spans="2:14" ht="12" customHeight="1" x14ac:dyDescent="0.2">
      <c r="B13" s="15" t="s">
        <v>196</v>
      </c>
      <c r="C13" s="21"/>
      <c r="D13" s="29">
        <v>319</v>
      </c>
      <c r="E13" s="71"/>
      <c r="F13" s="29">
        <v>36</v>
      </c>
      <c r="G13" s="28"/>
      <c r="H13" s="29">
        <v>39</v>
      </c>
      <c r="I13" s="28"/>
      <c r="J13" s="70">
        <v>28</v>
      </c>
      <c r="K13" s="8"/>
      <c r="L13" s="14" t="s">
        <v>192</v>
      </c>
      <c r="M13" s="8"/>
      <c r="N13" s="62" t="s">
        <v>132</v>
      </c>
    </row>
    <row r="14" spans="2:14" ht="12" customHeight="1" x14ac:dyDescent="0.2">
      <c r="B14" s="15" t="s">
        <v>197</v>
      </c>
      <c r="C14" s="21"/>
      <c r="D14" s="29">
        <v>49</v>
      </c>
      <c r="E14" s="71"/>
      <c r="F14" s="29">
        <v>70</v>
      </c>
      <c r="G14" s="28"/>
      <c r="H14" s="29">
        <v>67</v>
      </c>
      <c r="I14" s="28"/>
      <c r="J14" s="70">
        <v>77</v>
      </c>
      <c r="K14" s="8"/>
      <c r="L14" s="14" t="s">
        <v>162</v>
      </c>
      <c r="M14" s="8"/>
      <c r="N14" s="62" t="s">
        <v>132</v>
      </c>
    </row>
    <row r="15" spans="2:14" ht="12" customHeight="1" x14ac:dyDescent="0.2">
      <c r="B15" s="15" t="s">
        <v>198</v>
      </c>
      <c r="C15" s="21"/>
      <c r="D15" s="29">
        <v>63</v>
      </c>
      <c r="E15" s="71"/>
      <c r="F15" s="29">
        <v>88</v>
      </c>
      <c r="G15" s="28"/>
      <c r="H15" s="29">
        <v>86</v>
      </c>
      <c r="I15" s="28"/>
      <c r="J15" s="70">
        <v>90</v>
      </c>
      <c r="K15" s="8"/>
      <c r="L15" s="14" t="s">
        <v>162</v>
      </c>
      <c r="M15" s="8"/>
      <c r="N15" s="62" t="s">
        <v>132</v>
      </c>
    </row>
    <row r="16" spans="2:14" ht="12" customHeight="1" x14ac:dyDescent="0.2">
      <c r="B16" s="15" t="s">
        <v>199</v>
      </c>
      <c r="C16" s="21"/>
      <c r="D16" s="22"/>
      <c r="E16" s="21"/>
      <c r="F16" s="24"/>
      <c r="G16" s="8"/>
      <c r="H16" s="24"/>
      <c r="I16" s="8"/>
      <c r="J16" s="102"/>
      <c r="K16" s="8"/>
      <c r="L16" s="24"/>
      <c r="M16" s="8"/>
      <c r="N16" s="61"/>
    </row>
    <row r="17" spans="2:15" ht="12" customHeight="1" x14ac:dyDescent="0.2">
      <c r="B17" s="85" t="s">
        <v>200</v>
      </c>
      <c r="C17" s="21"/>
      <c r="D17" s="14" t="s">
        <v>157</v>
      </c>
      <c r="E17" s="21"/>
      <c r="F17" s="101">
        <v>0.02</v>
      </c>
      <c r="G17" s="100"/>
      <c r="H17" s="101">
        <v>1.7999999999999999E-2</v>
      </c>
      <c r="I17" s="100"/>
      <c r="J17" s="99">
        <v>1.4999999999999999E-2</v>
      </c>
      <c r="K17" s="8"/>
      <c r="L17" s="14" t="s">
        <v>192</v>
      </c>
      <c r="M17" s="8"/>
      <c r="N17" s="62" t="s">
        <v>132</v>
      </c>
    </row>
    <row r="18" spans="2:15" ht="12" customHeight="1" x14ac:dyDescent="0.2">
      <c r="B18" s="85" t="s">
        <v>201</v>
      </c>
      <c r="C18" s="21"/>
      <c r="D18" s="14" t="s">
        <v>157</v>
      </c>
      <c r="E18" s="21"/>
      <c r="F18" s="105">
        <v>95</v>
      </c>
      <c r="G18" s="104"/>
      <c r="H18" s="105">
        <v>94</v>
      </c>
      <c r="I18" s="104"/>
      <c r="J18" s="103">
        <v>94</v>
      </c>
      <c r="K18" s="8"/>
      <c r="L18" s="14" t="s">
        <v>202</v>
      </c>
      <c r="M18" s="8"/>
      <c r="N18" s="61"/>
    </row>
    <row r="19" spans="2:15" ht="12" customHeight="1" x14ac:dyDescent="0.2">
      <c r="B19" s="15" t="s">
        <v>203</v>
      </c>
      <c r="C19" s="21"/>
      <c r="D19" s="22"/>
      <c r="E19" s="21"/>
      <c r="F19" s="24"/>
      <c r="G19" s="8"/>
      <c r="H19" s="24"/>
      <c r="I19" s="8"/>
      <c r="J19" s="102"/>
      <c r="K19" s="8"/>
      <c r="L19" s="24"/>
      <c r="M19" s="8"/>
      <c r="N19" s="61"/>
    </row>
    <row r="20" spans="2:15" ht="12" customHeight="1" x14ac:dyDescent="0.2">
      <c r="B20" s="85" t="s">
        <v>200</v>
      </c>
      <c r="C20" s="21"/>
      <c r="D20" s="14" t="s">
        <v>157</v>
      </c>
      <c r="E20" s="21"/>
      <c r="F20" s="101">
        <v>5.2999999999999999E-2</v>
      </c>
      <c r="G20" s="100"/>
      <c r="H20" s="101">
        <v>4.2000000000000003E-2</v>
      </c>
      <c r="I20" s="100"/>
      <c r="J20" s="99">
        <v>7.2999999999999995E-2</v>
      </c>
      <c r="K20" s="8"/>
      <c r="L20" s="14" t="s">
        <v>204</v>
      </c>
      <c r="M20" s="8"/>
      <c r="N20" s="62" t="s">
        <v>132</v>
      </c>
    </row>
    <row r="21" spans="2:15" ht="17.100000000000001" customHeight="1" x14ac:dyDescent="0.2">
      <c r="B21" s="98" t="s">
        <v>201</v>
      </c>
      <c r="C21" s="21"/>
      <c r="D21" s="96" t="s">
        <v>157</v>
      </c>
      <c r="E21" s="21"/>
      <c r="F21" s="97">
        <v>91</v>
      </c>
      <c r="G21" s="8"/>
      <c r="H21" s="97">
        <v>85</v>
      </c>
      <c r="I21" s="8"/>
      <c r="J21" s="63">
        <v>89</v>
      </c>
      <c r="K21" s="8"/>
      <c r="L21" s="96" t="s">
        <v>202</v>
      </c>
      <c r="M21" s="8"/>
      <c r="N21" s="95"/>
    </row>
    <row r="22" spans="2:15" ht="6" customHeight="1" x14ac:dyDescent="0.2">
      <c r="B22" s="94"/>
      <c r="C22" s="21"/>
      <c r="D22" s="93"/>
      <c r="E22" s="80"/>
      <c r="F22" s="372"/>
      <c r="G22" s="52"/>
      <c r="H22" s="372"/>
      <c r="I22" s="52"/>
      <c r="J22" s="373"/>
      <c r="K22" s="52"/>
      <c r="L22" s="374"/>
      <c r="M22" s="52"/>
      <c r="N22" s="375"/>
      <c r="O22" s="57"/>
    </row>
  </sheetData>
  <mergeCells count="3">
    <mergeCell ref="B4:N4"/>
    <mergeCell ref="B5:N5"/>
    <mergeCell ref="L2:N2"/>
  </mergeCells>
  <pageMargins left="0.7" right="0.7" top="0.75" bottom="0.75" header="0.3" footer="0.3"/>
  <pageSetup paperSize="256"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5684-0662-D94E-A5A4-3D71F1B3E97E}">
  <dimension ref="B2:P171"/>
  <sheetViews>
    <sheetView showGridLines="0" zoomScale="140" zoomScaleNormal="140" workbookViewId="0">
      <pane ySplit="6" topLeftCell="A7" activePane="bottomLeft" state="frozen"/>
      <selection pane="bottomLeft"/>
    </sheetView>
  </sheetViews>
  <sheetFormatPr baseColWidth="10" defaultColWidth="7.5" defaultRowHeight="12.75" x14ac:dyDescent="0.2"/>
  <cols>
    <col min="1" max="1" width="2.375" style="56" customWidth="1"/>
    <col min="2" max="2" width="70.375" style="56" customWidth="1"/>
    <col min="3" max="3" width="1" style="56" customWidth="1"/>
    <col min="4" max="4" width="9.625" style="56" customWidth="1"/>
    <col min="5" max="5" width="1" style="56" customWidth="1"/>
    <col min="6" max="6" width="9.625" style="56" customWidth="1"/>
    <col min="7" max="7" width="1" style="56" customWidth="1"/>
    <col min="8" max="8" width="9.625" style="56" customWidth="1"/>
    <col min="9" max="9" width="1" style="56" customWidth="1"/>
    <col min="10" max="10" width="9.625" style="56" customWidth="1"/>
    <col min="11" max="11" width="1" style="56" customWidth="1"/>
    <col min="12" max="12" width="9.625" style="56" customWidth="1"/>
    <col min="13" max="13" width="1" style="56" customWidth="1"/>
    <col min="14" max="14" width="9.625" style="57" customWidth="1"/>
    <col min="15" max="15" width="2.375" style="56" customWidth="1"/>
    <col min="16" max="16384" width="7.5" style="56"/>
  </cols>
  <sheetData>
    <row r="2" spans="2:15" ht="33.950000000000003" customHeight="1" x14ac:dyDescent="0.2">
      <c r="B2" s="385"/>
      <c r="L2" s="392" t="s">
        <v>0</v>
      </c>
      <c r="M2" s="392"/>
      <c r="N2" s="392"/>
    </row>
    <row r="4" spans="2:15" s="127" customFormat="1" ht="20.100000000000001" customHeight="1" thickBot="1" x14ac:dyDescent="0.25">
      <c r="B4" s="405" t="s">
        <v>124</v>
      </c>
      <c r="C4" s="405"/>
      <c r="D4" s="405"/>
      <c r="E4" s="405"/>
      <c r="F4" s="405"/>
      <c r="G4" s="405"/>
      <c r="H4" s="405"/>
      <c r="I4" s="405"/>
      <c r="J4" s="405"/>
      <c r="K4" s="405"/>
      <c r="L4" s="405"/>
      <c r="M4" s="405"/>
      <c r="N4" s="405"/>
    </row>
    <row r="5" spans="2:15" ht="24.95" customHeight="1" thickTop="1" x14ac:dyDescent="0.2">
      <c r="B5" s="404" t="s">
        <v>125</v>
      </c>
      <c r="C5" s="404"/>
      <c r="D5" s="404"/>
      <c r="E5" s="404"/>
      <c r="F5" s="404"/>
      <c r="G5" s="404"/>
      <c r="H5" s="404"/>
      <c r="I5" s="404"/>
      <c r="J5" s="404"/>
      <c r="K5" s="404"/>
      <c r="L5" s="404"/>
      <c r="M5" s="404"/>
      <c r="N5" s="404"/>
    </row>
    <row r="6" spans="2:15" ht="24" customHeight="1" x14ac:dyDescent="0.2">
      <c r="B6" s="21"/>
      <c r="C6" s="21"/>
      <c r="D6" s="54"/>
      <c r="E6" s="80"/>
      <c r="F6" s="376">
        <v>2020</v>
      </c>
      <c r="G6" s="52"/>
      <c r="H6" s="376">
        <v>2021</v>
      </c>
      <c r="I6" s="52"/>
      <c r="J6" s="126">
        <v>2022</v>
      </c>
      <c r="K6" s="52"/>
      <c r="L6" s="377" t="s">
        <v>126</v>
      </c>
      <c r="M6" s="52"/>
      <c r="N6" s="124" t="s">
        <v>127</v>
      </c>
    </row>
    <row r="7" spans="2:15" ht="12" customHeight="1" x14ac:dyDescent="0.2">
      <c r="B7" s="407" t="s">
        <v>205</v>
      </c>
      <c r="C7" s="407"/>
      <c r="D7" s="407"/>
      <c r="E7" s="21"/>
      <c r="F7" s="73"/>
      <c r="G7" s="21"/>
      <c r="H7" s="73"/>
      <c r="I7" s="21"/>
      <c r="J7" s="61"/>
      <c r="K7" s="21"/>
      <c r="L7" s="73"/>
      <c r="M7" s="21"/>
      <c r="N7" s="61"/>
      <c r="O7" s="57"/>
    </row>
    <row r="8" spans="2:15" ht="12" customHeight="1" x14ac:dyDescent="0.2">
      <c r="B8" s="408" t="s">
        <v>206</v>
      </c>
      <c r="C8" s="408"/>
      <c r="D8" s="408"/>
      <c r="E8" s="21"/>
      <c r="F8" s="41">
        <v>54</v>
      </c>
      <c r="G8" s="64"/>
      <c r="H8" s="41">
        <v>43</v>
      </c>
      <c r="I8" s="64"/>
      <c r="J8" s="63">
        <v>51</v>
      </c>
      <c r="K8" s="21"/>
      <c r="L8" s="14" t="s">
        <v>162</v>
      </c>
      <c r="M8" s="21"/>
      <c r="N8" s="62" t="s">
        <v>132</v>
      </c>
      <c r="O8" s="57"/>
    </row>
    <row r="9" spans="2:15" ht="12" customHeight="1" x14ac:dyDescent="0.2">
      <c r="B9" s="409" t="s">
        <v>207</v>
      </c>
      <c r="C9" s="409"/>
      <c r="D9" s="409"/>
      <c r="E9" s="21"/>
      <c r="F9" s="41">
        <v>80</v>
      </c>
      <c r="G9" s="64"/>
      <c r="H9" s="41">
        <v>87</v>
      </c>
      <c r="I9" s="64"/>
      <c r="J9" s="63">
        <v>92</v>
      </c>
      <c r="K9" s="21"/>
      <c r="L9" s="14" t="s">
        <v>162</v>
      </c>
      <c r="M9" s="21"/>
      <c r="N9" s="62" t="s">
        <v>132</v>
      </c>
      <c r="O9" s="57"/>
    </row>
    <row r="10" spans="2:15" ht="12" customHeight="1" x14ac:dyDescent="0.2">
      <c r="B10" s="410" t="s">
        <v>208</v>
      </c>
      <c r="C10" s="410"/>
      <c r="D10" s="410"/>
      <c r="E10" s="21"/>
      <c r="F10" s="90"/>
      <c r="G10" s="64"/>
      <c r="H10" s="90"/>
      <c r="I10" s="64"/>
      <c r="J10" s="89"/>
      <c r="K10" s="21"/>
      <c r="L10" s="22"/>
      <c r="M10" s="21"/>
      <c r="N10" s="61"/>
      <c r="O10" s="57"/>
    </row>
    <row r="11" spans="2:15" ht="12" customHeight="1" x14ac:dyDescent="0.2">
      <c r="B11" s="408" t="s">
        <v>209</v>
      </c>
      <c r="C11" s="408"/>
      <c r="D11" s="408"/>
      <c r="E11" s="21"/>
      <c r="F11" s="41">
        <v>28</v>
      </c>
      <c r="G11" s="64"/>
      <c r="H11" s="41">
        <v>31</v>
      </c>
      <c r="I11" s="64"/>
      <c r="J11" s="63">
        <v>34</v>
      </c>
      <c r="K11" s="21"/>
      <c r="L11" s="14" t="s">
        <v>162</v>
      </c>
      <c r="M11" s="21"/>
      <c r="N11" s="62" t="s">
        <v>146</v>
      </c>
      <c r="O11" s="57"/>
    </row>
    <row r="12" spans="2:15" ht="12" customHeight="1" x14ac:dyDescent="0.2">
      <c r="B12" s="409" t="s">
        <v>210</v>
      </c>
      <c r="C12" s="409"/>
      <c r="D12" s="409"/>
      <c r="E12" s="21"/>
      <c r="F12" s="41">
        <v>13</v>
      </c>
      <c r="G12" s="64"/>
      <c r="H12" s="41">
        <v>15</v>
      </c>
      <c r="I12" s="64"/>
      <c r="J12" s="63">
        <v>15</v>
      </c>
      <c r="K12" s="21"/>
      <c r="L12" s="14" t="s">
        <v>202</v>
      </c>
      <c r="M12" s="21"/>
      <c r="N12" s="61"/>
      <c r="O12" s="57"/>
    </row>
    <row r="13" spans="2:15" ht="12" customHeight="1" x14ac:dyDescent="0.2">
      <c r="B13" s="409" t="s">
        <v>211</v>
      </c>
      <c r="C13" s="409"/>
      <c r="D13" s="409"/>
      <c r="E13" s="21"/>
      <c r="F13" s="22"/>
      <c r="G13" s="21"/>
      <c r="H13" s="22"/>
      <c r="I13" s="21"/>
      <c r="J13" s="61"/>
      <c r="K13" s="21"/>
      <c r="L13" s="22"/>
      <c r="M13" s="21"/>
      <c r="N13" s="61"/>
      <c r="O13" s="57"/>
    </row>
    <row r="14" spans="2:15" ht="12" customHeight="1" x14ac:dyDescent="0.2">
      <c r="B14" s="409" t="s">
        <v>212</v>
      </c>
      <c r="C14" s="409"/>
      <c r="D14" s="409"/>
      <c r="E14" s="21"/>
      <c r="F14" s="19">
        <v>37.4</v>
      </c>
      <c r="G14" s="65"/>
      <c r="H14" s="19">
        <v>32.200000000000003</v>
      </c>
      <c r="I14" s="65"/>
      <c r="J14" s="60">
        <v>28.4</v>
      </c>
      <c r="K14" s="21"/>
      <c r="L14" s="14" t="s">
        <v>162</v>
      </c>
      <c r="M14" s="21"/>
      <c r="N14" s="61"/>
      <c r="O14" s="57"/>
    </row>
    <row r="15" spans="2:15" ht="12.95" customHeight="1" x14ac:dyDescent="0.2">
      <c r="B15" s="409" t="s">
        <v>213</v>
      </c>
      <c r="C15" s="409"/>
      <c r="D15" s="409"/>
      <c r="E15" s="21"/>
      <c r="F15" s="19">
        <v>19.7</v>
      </c>
      <c r="G15" s="65"/>
      <c r="H15" s="19">
        <v>21.5</v>
      </c>
      <c r="I15" s="65"/>
      <c r="J15" s="60">
        <v>24.1</v>
      </c>
      <c r="K15" s="21"/>
      <c r="L15" s="14" t="s">
        <v>162</v>
      </c>
      <c r="M15" s="21"/>
      <c r="N15" s="61"/>
      <c r="O15" s="57"/>
    </row>
    <row r="16" spans="2:15" ht="12" customHeight="1" x14ac:dyDescent="0.2">
      <c r="B16" s="409" t="s">
        <v>214</v>
      </c>
      <c r="C16" s="409"/>
      <c r="D16" s="409"/>
      <c r="E16" s="21"/>
      <c r="F16" s="19">
        <v>7.7</v>
      </c>
      <c r="G16" s="65"/>
      <c r="H16" s="19">
        <v>8.8000000000000007</v>
      </c>
      <c r="I16" s="65"/>
      <c r="J16" s="60">
        <v>10.4</v>
      </c>
      <c r="K16" s="21"/>
      <c r="L16" s="14" t="s">
        <v>162</v>
      </c>
      <c r="M16" s="21"/>
      <c r="N16" s="61"/>
      <c r="O16" s="57"/>
    </row>
    <row r="17" spans="2:16" ht="12" customHeight="1" x14ac:dyDescent="0.2">
      <c r="B17" s="409" t="s">
        <v>215</v>
      </c>
      <c r="C17" s="409"/>
      <c r="D17" s="409"/>
      <c r="E17" s="21"/>
      <c r="F17" s="19">
        <v>10.3</v>
      </c>
      <c r="G17" s="65"/>
      <c r="H17" s="19">
        <v>9.9</v>
      </c>
      <c r="I17" s="65"/>
      <c r="J17" s="60">
        <v>9.8000000000000007</v>
      </c>
      <c r="K17" s="21"/>
      <c r="L17" s="14" t="s">
        <v>162</v>
      </c>
      <c r="M17" s="21"/>
      <c r="N17" s="61"/>
      <c r="O17" s="57"/>
    </row>
    <row r="18" spans="2:16" ht="12" customHeight="1" x14ac:dyDescent="0.2">
      <c r="B18" s="409" t="s">
        <v>216</v>
      </c>
      <c r="C18" s="409"/>
      <c r="D18" s="409"/>
      <c r="E18" s="21"/>
      <c r="F18" s="19">
        <v>21.5</v>
      </c>
      <c r="G18" s="65"/>
      <c r="H18" s="19">
        <v>23.2</v>
      </c>
      <c r="I18" s="65"/>
      <c r="J18" s="60">
        <v>22.4</v>
      </c>
      <c r="K18" s="21"/>
      <c r="L18" s="14" t="s">
        <v>162</v>
      </c>
      <c r="M18" s="21"/>
      <c r="N18" s="61"/>
      <c r="O18" s="57"/>
    </row>
    <row r="19" spans="2:16" ht="12" customHeight="1" x14ac:dyDescent="0.2">
      <c r="B19" s="409" t="s">
        <v>217</v>
      </c>
      <c r="C19" s="409"/>
      <c r="D19" s="409"/>
      <c r="E19" s="21"/>
      <c r="F19" s="19">
        <v>0.5</v>
      </c>
      <c r="G19" s="65"/>
      <c r="H19" s="19">
        <v>0.5</v>
      </c>
      <c r="I19" s="65"/>
      <c r="J19" s="60">
        <v>0.5</v>
      </c>
      <c r="K19" s="21"/>
      <c r="L19" s="14" t="s">
        <v>162</v>
      </c>
      <c r="M19" s="21"/>
      <c r="N19" s="61"/>
      <c r="O19" s="57"/>
    </row>
    <row r="20" spans="2:16" ht="12" customHeight="1" x14ac:dyDescent="0.2">
      <c r="B20" s="409" t="s">
        <v>218</v>
      </c>
      <c r="C20" s="409"/>
      <c r="D20" s="409"/>
      <c r="E20" s="21"/>
      <c r="F20" s="19">
        <v>1.1000000000000001</v>
      </c>
      <c r="G20" s="65"/>
      <c r="H20" s="19">
        <v>2.1</v>
      </c>
      <c r="I20" s="65"/>
      <c r="J20" s="60">
        <v>2.4</v>
      </c>
      <c r="K20" s="21"/>
      <c r="L20" s="14" t="s">
        <v>162</v>
      </c>
      <c r="M20" s="21"/>
      <c r="N20" s="61"/>
      <c r="O20" s="57"/>
    </row>
    <row r="21" spans="2:16" ht="12" customHeight="1" x14ac:dyDescent="0.2">
      <c r="B21" s="409" t="s">
        <v>219</v>
      </c>
      <c r="C21" s="409"/>
      <c r="D21" s="409"/>
      <c r="E21" s="21"/>
      <c r="F21" s="19">
        <v>1.7</v>
      </c>
      <c r="G21" s="65"/>
      <c r="H21" s="19">
        <v>1.7</v>
      </c>
      <c r="I21" s="65"/>
      <c r="J21" s="60">
        <v>2</v>
      </c>
      <c r="K21" s="21"/>
      <c r="L21" s="14" t="s">
        <v>162</v>
      </c>
      <c r="M21" s="21"/>
      <c r="N21" s="61"/>
      <c r="O21" s="57"/>
    </row>
    <row r="22" spans="2:16" ht="12" customHeight="1" x14ac:dyDescent="0.2">
      <c r="B22" s="410" t="s">
        <v>220</v>
      </c>
      <c r="C22" s="410"/>
      <c r="D22" s="410"/>
      <c r="E22" s="21"/>
      <c r="F22" s="88"/>
      <c r="G22" s="65"/>
      <c r="H22" s="88"/>
      <c r="I22" s="65"/>
      <c r="J22" s="87"/>
      <c r="K22" s="21"/>
      <c r="L22" s="22"/>
      <c r="M22" s="21"/>
      <c r="N22" s="61"/>
      <c r="O22" s="57"/>
    </row>
    <row r="23" spans="2:16" ht="12" customHeight="1" x14ac:dyDescent="0.2">
      <c r="B23" s="408" t="s">
        <v>221</v>
      </c>
      <c r="C23" s="408"/>
      <c r="D23" s="408"/>
      <c r="E23" s="21"/>
      <c r="F23" s="19">
        <v>4.5999999999999996</v>
      </c>
      <c r="G23" s="65"/>
      <c r="H23" s="19">
        <v>3.3</v>
      </c>
      <c r="I23" s="65"/>
      <c r="J23" s="60">
        <v>3.8</v>
      </c>
      <c r="K23" s="21"/>
      <c r="L23" s="14" t="s">
        <v>131</v>
      </c>
      <c r="M23" s="21"/>
      <c r="N23" s="61"/>
      <c r="O23" s="57"/>
    </row>
    <row r="24" spans="2:16" ht="12" customHeight="1" x14ac:dyDescent="0.2">
      <c r="B24" s="408" t="s">
        <v>222</v>
      </c>
      <c r="C24" s="408"/>
      <c r="D24" s="408"/>
      <c r="E24" s="21"/>
      <c r="F24" s="19">
        <v>1.6</v>
      </c>
      <c r="G24" s="65"/>
      <c r="H24" s="19">
        <v>1.1000000000000001</v>
      </c>
      <c r="I24" s="65"/>
      <c r="J24" s="60">
        <v>1.3</v>
      </c>
      <c r="K24" s="21"/>
      <c r="L24" s="14" t="s">
        <v>162</v>
      </c>
      <c r="M24" s="21"/>
      <c r="N24" s="61"/>
      <c r="O24" s="57"/>
    </row>
    <row r="25" spans="2:16" ht="12.95" customHeight="1" x14ac:dyDescent="0.2">
      <c r="B25" s="409" t="s">
        <v>223</v>
      </c>
      <c r="C25" s="409"/>
      <c r="D25" s="409"/>
      <c r="E25" s="21"/>
      <c r="F25" s="19">
        <v>7.6</v>
      </c>
      <c r="G25" s="65"/>
      <c r="H25" s="19">
        <v>9.8000000000000007</v>
      </c>
      <c r="I25" s="65"/>
      <c r="J25" s="60">
        <v>12.1</v>
      </c>
      <c r="K25" s="21"/>
      <c r="L25" s="14" t="s">
        <v>162</v>
      </c>
      <c r="M25" s="21"/>
      <c r="N25" s="61"/>
      <c r="O25" s="57"/>
    </row>
    <row r="26" spans="2:16" ht="12" customHeight="1" x14ac:dyDescent="0.2">
      <c r="B26" s="408" t="s">
        <v>224</v>
      </c>
      <c r="C26" s="408"/>
      <c r="D26" s="408"/>
      <c r="E26" s="21"/>
      <c r="F26" s="22"/>
      <c r="G26" s="21"/>
      <c r="H26" s="22"/>
      <c r="I26" s="21"/>
      <c r="J26" s="68"/>
      <c r="K26" s="21"/>
      <c r="L26" s="22"/>
      <c r="M26" s="21"/>
      <c r="N26" s="61"/>
      <c r="O26" s="57"/>
    </row>
    <row r="27" spans="2:16" ht="12" customHeight="1" x14ac:dyDescent="0.2">
      <c r="B27" s="409" t="s">
        <v>225</v>
      </c>
      <c r="C27" s="409"/>
      <c r="D27" s="409"/>
      <c r="E27" s="21"/>
      <c r="F27" s="14" t="s">
        <v>142</v>
      </c>
      <c r="G27" s="21"/>
      <c r="H27" s="19">
        <v>51.2</v>
      </c>
      <c r="I27" s="21"/>
      <c r="J27" s="60">
        <v>52.4</v>
      </c>
      <c r="K27" s="21"/>
      <c r="L27" s="14" t="s">
        <v>162</v>
      </c>
      <c r="M27" s="21"/>
      <c r="N27" s="62" t="s">
        <v>146</v>
      </c>
      <c r="O27" s="57"/>
      <c r="P27" s="56" t="s">
        <v>226</v>
      </c>
    </row>
    <row r="28" spans="2:16" ht="12" customHeight="1" x14ac:dyDescent="0.2">
      <c r="B28" s="409" t="s">
        <v>227</v>
      </c>
      <c r="C28" s="409"/>
      <c r="D28" s="409"/>
      <c r="E28" s="21"/>
      <c r="F28" s="14" t="s">
        <v>142</v>
      </c>
      <c r="G28" s="21"/>
      <c r="H28" s="14" t="s">
        <v>142</v>
      </c>
      <c r="I28" s="21"/>
      <c r="J28" s="60">
        <v>0.8</v>
      </c>
      <c r="K28" s="21"/>
      <c r="L28" s="14" t="s">
        <v>162</v>
      </c>
      <c r="M28" s="21"/>
      <c r="N28" s="62" t="s">
        <v>146</v>
      </c>
      <c r="O28" s="57"/>
    </row>
    <row r="29" spans="2:16" ht="12" customHeight="1" x14ac:dyDescent="0.2">
      <c r="B29" s="409" t="s">
        <v>228</v>
      </c>
      <c r="C29" s="409"/>
      <c r="D29" s="409"/>
      <c r="E29" s="21"/>
      <c r="F29" s="14" t="s">
        <v>142</v>
      </c>
      <c r="G29" s="21"/>
      <c r="H29" s="19">
        <v>57</v>
      </c>
      <c r="I29" s="21"/>
      <c r="J29" s="60">
        <v>62.8</v>
      </c>
      <c r="K29" s="21"/>
      <c r="L29" s="14" t="s">
        <v>162</v>
      </c>
      <c r="M29" s="21"/>
      <c r="N29" s="62" t="s">
        <v>146</v>
      </c>
      <c r="O29" s="57"/>
    </row>
    <row r="30" spans="2:16" ht="12" customHeight="1" x14ac:dyDescent="0.2">
      <c r="B30" s="409" t="s">
        <v>229</v>
      </c>
      <c r="C30" s="409"/>
      <c r="D30" s="409"/>
      <c r="E30" s="21"/>
      <c r="F30" s="14" t="s">
        <v>142</v>
      </c>
      <c r="G30" s="21"/>
      <c r="H30" s="14" t="s">
        <v>142</v>
      </c>
      <c r="I30" s="21"/>
      <c r="J30" s="60">
        <v>23.3</v>
      </c>
      <c r="K30" s="21"/>
      <c r="L30" s="14" t="s">
        <v>162</v>
      </c>
      <c r="M30" s="21"/>
      <c r="N30" s="62" t="s">
        <v>146</v>
      </c>
      <c r="O30" s="57"/>
    </row>
    <row r="31" spans="2:16" ht="12" customHeight="1" x14ac:dyDescent="0.2">
      <c r="B31" s="409" t="s">
        <v>230</v>
      </c>
      <c r="C31" s="409"/>
      <c r="D31" s="409"/>
      <c r="E31" s="21"/>
      <c r="F31" s="14" t="s">
        <v>142</v>
      </c>
      <c r="G31" s="21"/>
      <c r="H31" s="19">
        <v>55.9</v>
      </c>
      <c r="I31" s="21"/>
      <c r="J31" s="60">
        <v>56.1</v>
      </c>
      <c r="K31" s="21"/>
      <c r="L31" s="14" t="s">
        <v>162</v>
      </c>
      <c r="M31" s="21"/>
      <c r="N31" s="62" t="s">
        <v>146</v>
      </c>
      <c r="O31" s="57"/>
    </row>
    <row r="32" spans="2:16" ht="12" customHeight="1" x14ac:dyDescent="0.2">
      <c r="B32" s="409" t="s">
        <v>231</v>
      </c>
      <c r="C32" s="409"/>
      <c r="D32" s="409"/>
      <c r="E32" s="21"/>
      <c r="F32" s="14" t="s">
        <v>142</v>
      </c>
      <c r="G32" s="21"/>
      <c r="H32" s="14" t="s">
        <v>142</v>
      </c>
      <c r="I32" s="21"/>
      <c r="J32" s="60">
        <v>2.9</v>
      </c>
      <c r="K32" s="21"/>
      <c r="L32" s="14" t="s">
        <v>162</v>
      </c>
      <c r="M32" s="21"/>
      <c r="N32" s="62" t="s">
        <v>146</v>
      </c>
      <c r="O32" s="57"/>
    </row>
    <row r="33" spans="2:15" ht="12" customHeight="1" x14ac:dyDescent="0.2">
      <c r="B33" s="408" t="s">
        <v>232</v>
      </c>
      <c r="C33" s="408"/>
      <c r="D33" s="408"/>
      <c r="E33" s="21"/>
      <c r="F33" s="22"/>
      <c r="G33" s="21"/>
      <c r="H33" s="22"/>
      <c r="I33" s="21"/>
      <c r="J33" s="68"/>
      <c r="K33" s="21"/>
      <c r="L33" s="22"/>
      <c r="M33" s="21"/>
      <c r="N33" s="61"/>
      <c r="O33" s="57"/>
    </row>
    <row r="34" spans="2:15" ht="12" customHeight="1" x14ac:dyDescent="0.2">
      <c r="B34" s="409" t="s">
        <v>233</v>
      </c>
      <c r="C34" s="409"/>
      <c r="D34" s="409"/>
      <c r="E34" s="21"/>
      <c r="F34" s="14" t="s">
        <v>142</v>
      </c>
      <c r="G34" s="21"/>
      <c r="H34" s="45">
        <v>1276.7</v>
      </c>
      <c r="I34" s="21"/>
      <c r="J34" s="86">
        <v>953.1</v>
      </c>
      <c r="K34" s="21"/>
      <c r="L34" s="14" t="s">
        <v>234</v>
      </c>
      <c r="M34" s="21"/>
      <c r="N34" s="61"/>
      <c r="O34" s="57"/>
    </row>
    <row r="35" spans="2:15" ht="12.95" customHeight="1" x14ac:dyDescent="0.2">
      <c r="B35" s="409" t="s">
        <v>235</v>
      </c>
      <c r="C35" s="409"/>
      <c r="D35" s="409"/>
      <c r="E35" s="21"/>
      <c r="F35" s="14" t="s">
        <v>142</v>
      </c>
      <c r="G35" s="21"/>
      <c r="H35" s="41">
        <v>93</v>
      </c>
      <c r="I35" s="64"/>
      <c r="J35" s="63">
        <v>98</v>
      </c>
      <c r="K35" s="21"/>
      <c r="L35" s="14" t="s">
        <v>162</v>
      </c>
      <c r="M35" s="21"/>
      <c r="N35" s="61"/>
      <c r="O35" s="57"/>
    </row>
    <row r="36" spans="2:15" ht="12" customHeight="1" x14ac:dyDescent="0.2">
      <c r="B36" s="409" t="s">
        <v>236</v>
      </c>
      <c r="C36" s="409"/>
      <c r="D36" s="409"/>
      <c r="E36" s="21"/>
      <c r="F36" s="14" t="s">
        <v>142</v>
      </c>
      <c r="G36" s="21"/>
      <c r="H36" s="41">
        <v>7</v>
      </c>
      <c r="I36" s="64"/>
      <c r="J36" s="63">
        <v>2</v>
      </c>
      <c r="K36" s="21"/>
      <c r="L36" s="14" t="s">
        <v>162</v>
      </c>
      <c r="M36" s="21"/>
      <c r="N36" s="61"/>
      <c r="O36" s="57"/>
    </row>
    <row r="37" spans="2:15" ht="12" customHeight="1" x14ac:dyDescent="0.2">
      <c r="B37" s="414" t="s">
        <v>237</v>
      </c>
      <c r="C37" s="414"/>
      <c r="D37" s="414"/>
      <c r="E37" s="21"/>
      <c r="F37" s="21"/>
      <c r="G37" s="21"/>
      <c r="H37" s="64"/>
      <c r="I37" s="64"/>
      <c r="J37" s="64"/>
      <c r="K37" s="21"/>
      <c r="L37" s="21"/>
      <c r="M37" s="21"/>
      <c r="N37" s="21"/>
      <c r="O37" s="57"/>
    </row>
    <row r="38" spans="2:15" ht="12" customHeight="1" x14ac:dyDescent="0.2">
      <c r="B38" s="409" t="s">
        <v>238</v>
      </c>
      <c r="C38" s="409"/>
      <c r="D38" s="409"/>
      <c r="E38" s="21"/>
      <c r="F38" s="14" t="s">
        <v>142</v>
      </c>
      <c r="G38" s="21"/>
      <c r="H38" s="41">
        <v>66</v>
      </c>
      <c r="I38" s="64"/>
      <c r="J38" s="63">
        <v>73</v>
      </c>
      <c r="K38" s="21"/>
      <c r="L38" s="14" t="s">
        <v>162</v>
      </c>
      <c r="M38" s="21"/>
      <c r="N38" s="61"/>
      <c r="O38" s="57"/>
    </row>
    <row r="39" spans="2:15" ht="12" customHeight="1" x14ac:dyDescent="0.2">
      <c r="B39" s="409" t="s">
        <v>239</v>
      </c>
      <c r="C39" s="409"/>
      <c r="D39" s="409"/>
      <c r="E39" s="21"/>
      <c r="F39" s="14" t="s">
        <v>142</v>
      </c>
      <c r="G39" s="21"/>
      <c r="H39" s="41">
        <v>34</v>
      </c>
      <c r="I39" s="64"/>
      <c r="J39" s="63">
        <v>27</v>
      </c>
      <c r="K39" s="21"/>
      <c r="L39" s="14" t="s">
        <v>162</v>
      </c>
      <c r="M39" s="21"/>
      <c r="N39" s="61"/>
      <c r="O39" s="57"/>
    </row>
    <row r="40" spans="2:15" ht="12" customHeight="1" x14ac:dyDescent="0.2">
      <c r="B40" s="412" t="s">
        <v>240</v>
      </c>
      <c r="C40" s="413"/>
      <c r="D40" s="413"/>
      <c r="E40" s="21"/>
      <c r="F40" s="22"/>
      <c r="G40" s="21"/>
      <c r="H40" s="22"/>
      <c r="I40" s="21"/>
      <c r="J40" s="61"/>
      <c r="K40" s="21"/>
      <c r="L40" s="22"/>
      <c r="M40" s="21"/>
      <c r="N40" s="61"/>
      <c r="O40" s="57"/>
    </row>
    <row r="41" spans="2:15" ht="12.95" customHeight="1" x14ac:dyDescent="0.2">
      <c r="B41" s="410" t="s">
        <v>129</v>
      </c>
      <c r="C41" s="408"/>
      <c r="D41" s="408"/>
      <c r="E41" s="21"/>
      <c r="F41" s="22"/>
      <c r="G41" s="21"/>
      <c r="H41" s="22"/>
      <c r="I41" s="21"/>
      <c r="J41" s="61"/>
      <c r="K41" s="21"/>
      <c r="L41" s="22"/>
      <c r="M41" s="21"/>
      <c r="N41" s="61"/>
      <c r="O41" s="21"/>
    </row>
    <row r="42" spans="2:15" ht="12" customHeight="1" x14ac:dyDescent="0.2">
      <c r="B42" s="409" t="s">
        <v>241</v>
      </c>
      <c r="C42" s="409"/>
      <c r="D42" s="409"/>
      <c r="E42" s="21"/>
      <c r="F42" s="19">
        <v>60.2</v>
      </c>
      <c r="G42" s="65"/>
      <c r="H42" s="19">
        <v>60.3</v>
      </c>
      <c r="I42" s="65"/>
      <c r="J42" s="60">
        <v>60.7</v>
      </c>
      <c r="K42" s="21"/>
      <c r="L42" s="14" t="s">
        <v>242</v>
      </c>
      <c r="M42" s="21"/>
      <c r="N42" s="62" t="s">
        <v>132</v>
      </c>
      <c r="O42" s="21"/>
    </row>
    <row r="43" spans="2:15" ht="12" customHeight="1" x14ac:dyDescent="0.2">
      <c r="B43" s="411" t="s">
        <v>243</v>
      </c>
      <c r="C43" s="411"/>
      <c r="D43" s="411"/>
      <c r="E43" s="21"/>
      <c r="F43" s="19">
        <v>15.7</v>
      </c>
      <c r="G43" s="65"/>
      <c r="H43" s="19">
        <v>16.7</v>
      </c>
      <c r="I43" s="65"/>
      <c r="J43" s="17">
        <v>15.6</v>
      </c>
      <c r="K43" s="21"/>
      <c r="L43" s="14" t="s">
        <v>242</v>
      </c>
      <c r="M43" s="21"/>
      <c r="N43" s="62"/>
      <c r="O43" s="21"/>
    </row>
    <row r="44" spans="2:15" ht="12" customHeight="1" x14ac:dyDescent="0.2">
      <c r="B44" s="15" t="s">
        <v>244</v>
      </c>
      <c r="C44" s="85"/>
      <c r="D44" s="85"/>
      <c r="E44" s="21"/>
      <c r="F44" s="14"/>
      <c r="G44" s="21"/>
      <c r="H44" s="14"/>
      <c r="I44" s="21"/>
      <c r="J44" s="62"/>
      <c r="K44" s="21"/>
      <c r="L44" s="14"/>
      <c r="M44" s="21"/>
      <c r="N44" s="62"/>
      <c r="O44" s="21"/>
    </row>
    <row r="45" spans="2:15" ht="12" customHeight="1" x14ac:dyDescent="0.2">
      <c r="B45" s="411" t="s">
        <v>245</v>
      </c>
      <c r="C45" s="411"/>
      <c r="D45" s="411"/>
      <c r="E45" s="21"/>
      <c r="F45" s="19">
        <v>29.1</v>
      </c>
      <c r="G45" s="65"/>
      <c r="H45" s="19">
        <v>28.6</v>
      </c>
      <c r="I45" s="65"/>
      <c r="J45" s="60">
        <v>26.3</v>
      </c>
      <c r="K45" s="21"/>
      <c r="L45" s="14" t="s">
        <v>242</v>
      </c>
      <c r="M45" s="21"/>
      <c r="N45" s="62" t="s">
        <v>132</v>
      </c>
      <c r="O45" s="21"/>
    </row>
    <row r="46" spans="2:15" ht="12" customHeight="1" x14ac:dyDescent="0.2">
      <c r="B46" s="411" t="s">
        <v>246</v>
      </c>
      <c r="C46" s="411"/>
      <c r="D46" s="411"/>
      <c r="E46" s="21"/>
      <c r="F46" s="19">
        <v>9.4</v>
      </c>
      <c r="G46" s="65"/>
      <c r="H46" s="19">
        <v>8.9</v>
      </c>
      <c r="I46" s="65"/>
      <c r="J46" s="60">
        <v>9.9</v>
      </c>
      <c r="K46" s="21"/>
      <c r="L46" s="14" t="s">
        <v>242</v>
      </c>
      <c r="M46" s="21"/>
      <c r="N46" s="62" t="s">
        <v>132</v>
      </c>
      <c r="O46" s="21"/>
    </row>
    <row r="47" spans="2:15" ht="12" customHeight="1" x14ac:dyDescent="0.2">
      <c r="B47" s="411" t="s">
        <v>247</v>
      </c>
      <c r="C47" s="411"/>
      <c r="D47" s="411"/>
      <c r="E47" s="21"/>
      <c r="F47" s="19">
        <v>2.9</v>
      </c>
      <c r="G47" s="65"/>
      <c r="H47" s="19">
        <v>3.5</v>
      </c>
      <c r="I47" s="65"/>
      <c r="J47" s="60">
        <v>3.5</v>
      </c>
      <c r="K47" s="21"/>
      <c r="L47" s="14" t="s">
        <v>242</v>
      </c>
      <c r="M47" s="21"/>
      <c r="N47" s="62" t="s">
        <v>132</v>
      </c>
      <c r="O47" s="21"/>
    </row>
    <row r="48" spans="2:15" ht="12" customHeight="1" x14ac:dyDescent="0.2">
      <c r="B48" s="411" t="s">
        <v>248</v>
      </c>
      <c r="C48" s="411"/>
      <c r="D48" s="411"/>
      <c r="E48" s="21"/>
      <c r="F48" s="19">
        <v>4.5</v>
      </c>
      <c r="G48" s="65"/>
      <c r="H48" s="19">
        <v>5.0999999999999996</v>
      </c>
      <c r="I48" s="65"/>
      <c r="J48" s="60">
        <v>4.5999999999999996</v>
      </c>
      <c r="K48" s="21"/>
      <c r="L48" s="14" t="s">
        <v>242</v>
      </c>
      <c r="M48" s="21"/>
      <c r="N48" s="62" t="s">
        <v>132</v>
      </c>
      <c r="O48" s="21"/>
    </row>
    <row r="49" spans="2:15" ht="12" customHeight="1" x14ac:dyDescent="0.2">
      <c r="B49" s="411" t="s">
        <v>249</v>
      </c>
      <c r="C49" s="411"/>
      <c r="D49" s="411"/>
      <c r="E49" s="21"/>
      <c r="F49" s="19">
        <v>0</v>
      </c>
      <c r="G49" s="65"/>
      <c r="H49" s="19">
        <v>0</v>
      </c>
      <c r="I49" s="65"/>
      <c r="J49" s="60">
        <v>0.2</v>
      </c>
      <c r="K49" s="21"/>
      <c r="L49" s="14" t="s">
        <v>242</v>
      </c>
      <c r="M49" s="21"/>
      <c r="N49" s="62" t="s">
        <v>132</v>
      </c>
      <c r="O49" s="21"/>
    </row>
    <row r="50" spans="2:15" ht="12.95" customHeight="1" x14ac:dyDescent="0.2">
      <c r="B50" s="411" t="s">
        <v>250</v>
      </c>
      <c r="C50" s="411"/>
      <c r="D50" s="411"/>
      <c r="E50" s="21"/>
      <c r="F50" s="19">
        <v>11.8</v>
      </c>
      <c r="G50" s="65"/>
      <c r="H50" s="19">
        <v>11.5</v>
      </c>
      <c r="I50" s="65"/>
      <c r="J50" s="60">
        <v>14.3</v>
      </c>
      <c r="K50" s="21"/>
      <c r="L50" s="14" t="s">
        <v>242</v>
      </c>
      <c r="M50" s="21"/>
      <c r="N50" s="62" t="s">
        <v>132</v>
      </c>
      <c r="O50" s="21"/>
    </row>
    <row r="51" spans="2:15" ht="12" customHeight="1" x14ac:dyDescent="0.2">
      <c r="B51" s="411" t="s">
        <v>251</v>
      </c>
      <c r="C51" s="411"/>
      <c r="D51" s="411"/>
      <c r="E51" s="21"/>
      <c r="F51" s="19">
        <v>2.5</v>
      </c>
      <c r="G51" s="65"/>
      <c r="H51" s="19">
        <v>2.5</v>
      </c>
      <c r="I51" s="65"/>
      <c r="J51" s="60">
        <v>2</v>
      </c>
      <c r="K51" s="21"/>
      <c r="L51" s="14" t="s">
        <v>242</v>
      </c>
      <c r="M51" s="21"/>
      <c r="N51" s="62" t="s">
        <v>132</v>
      </c>
      <c r="O51" s="21"/>
    </row>
    <row r="52" spans="2:15" ht="12" customHeight="1" x14ac:dyDescent="0.2">
      <c r="B52" s="409" t="s">
        <v>252</v>
      </c>
      <c r="C52" s="409"/>
      <c r="D52" s="409"/>
      <c r="E52" s="21"/>
      <c r="F52" s="19">
        <v>29.5</v>
      </c>
      <c r="G52" s="65"/>
      <c r="H52" s="19">
        <v>29.5</v>
      </c>
      <c r="I52" s="65"/>
      <c r="J52" s="60">
        <v>28.9</v>
      </c>
      <c r="K52" s="21"/>
      <c r="L52" s="14" t="s">
        <v>242</v>
      </c>
      <c r="M52" s="21"/>
      <c r="N52" s="62" t="s">
        <v>132</v>
      </c>
      <c r="O52" s="21"/>
    </row>
    <row r="53" spans="2:15" ht="12" customHeight="1" x14ac:dyDescent="0.2">
      <c r="B53" s="411" t="s">
        <v>243</v>
      </c>
      <c r="C53" s="411"/>
      <c r="D53" s="411"/>
      <c r="E53" s="21"/>
      <c r="F53" s="19">
        <v>6.6</v>
      </c>
      <c r="G53" s="65"/>
      <c r="H53" s="19">
        <v>6.7</v>
      </c>
      <c r="I53" s="65"/>
      <c r="J53" s="60">
        <v>6</v>
      </c>
      <c r="K53" s="21"/>
      <c r="L53" s="14" t="s">
        <v>242</v>
      </c>
      <c r="M53" s="21"/>
      <c r="N53" s="61"/>
      <c r="O53" s="21"/>
    </row>
    <row r="54" spans="2:15" ht="12" customHeight="1" x14ac:dyDescent="0.2">
      <c r="B54" s="414" t="s">
        <v>253</v>
      </c>
      <c r="C54" s="414"/>
      <c r="D54" s="414"/>
      <c r="E54" s="21"/>
      <c r="F54" s="21"/>
      <c r="G54" s="21"/>
      <c r="H54" s="21"/>
      <c r="I54" s="21"/>
      <c r="J54" s="21"/>
      <c r="K54" s="21"/>
      <c r="L54" s="21"/>
      <c r="M54" s="21"/>
      <c r="N54" s="21"/>
      <c r="O54" s="21"/>
    </row>
    <row r="55" spans="2:15" ht="12" customHeight="1" x14ac:dyDescent="0.2">
      <c r="B55" s="411" t="s">
        <v>245</v>
      </c>
      <c r="C55" s="411"/>
      <c r="D55" s="411"/>
      <c r="E55" s="21"/>
      <c r="F55" s="19">
        <v>24.7</v>
      </c>
      <c r="G55" s="65"/>
      <c r="H55" s="19">
        <v>23.9</v>
      </c>
      <c r="I55" s="65"/>
      <c r="J55" s="60">
        <v>23.3</v>
      </c>
      <c r="K55" s="21"/>
      <c r="L55" s="14" t="s">
        <v>242</v>
      </c>
      <c r="M55" s="21"/>
      <c r="N55" s="62" t="s">
        <v>132</v>
      </c>
      <c r="O55" s="21"/>
    </row>
    <row r="56" spans="2:15" ht="12" customHeight="1" x14ac:dyDescent="0.2">
      <c r="B56" s="411" t="s">
        <v>246</v>
      </c>
      <c r="C56" s="411"/>
      <c r="D56" s="411"/>
      <c r="E56" s="21"/>
      <c r="F56" s="19">
        <v>0.1</v>
      </c>
      <c r="G56" s="65"/>
      <c r="H56" s="19">
        <v>0.1</v>
      </c>
      <c r="I56" s="65"/>
      <c r="J56" s="60">
        <v>0.1</v>
      </c>
      <c r="K56" s="21"/>
      <c r="L56" s="14" t="s">
        <v>242</v>
      </c>
      <c r="M56" s="21"/>
      <c r="N56" s="62" t="s">
        <v>132</v>
      </c>
      <c r="O56" s="21"/>
    </row>
    <row r="57" spans="2:15" ht="12" customHeight="1" x14ac:dyDescent="0.2">
      <c r="B57" s="411" t="s">
        <v>247</v>
      </c>
      <c r="C57" s="411"/>
      <c r="D57" s="411"/>
      <c r="E57" s="21"/>
      <c r="F57" s="19">
        <v>3.3</v>
      </c>
      <c r="G57" s="65"/>
      <c r="H57" s="19">
        <v>3.9</v>
      </c>
      <c r="I57" s="65"/>
      <c r="J57" s="60">
        <v>3.9</v>
      </c>
      <c r="K57" s="21"/>
      <c r="L57" s="14" t="s">
        <v>242</v>
      </c>
      <c r="M57" s="21"/>
      <c r="N57" s="62" t="s">
        <v>132</v>
      </c>
      <c r="O57" s="21"/>
    </row>
    <row r="58" spans="2:15" ht="12" customHeight="1" x14ac:dyDescent="0.2">
      <c r="B58" s="411" t="s">
        <v>254</v>
      </c>
      <c r="C58" s="411"/>
      <c r="D58" s="411"/>
      <c r="E58" s="21"/>
      <c r="F58" s="19">
        <v>0.9</v>
      </c>
      <c r="G58" s="65"/>
      <c r="H58" s="19">
        <v>1.1000000000000001</v>
      </c>
      <c r="I58" s="65"/>
      <c r="J58" s="60">
        <v>1</v>
      </c>
      <c r="K58" s="21"/>
      <c r="L58" s="14" t="s">
        <v>242</v>
      </c>
      <c r="M58" s="21"/>
      <c r="N58" s="62" t="s">
        <v>132</v>
      </c>
      <c r="O58" s="21"/>
    </row>
    <row r="59" spans="2:15" ht="12" customHeight="1" x14ac:dyDescent="0.2">
      <c r="B59" s="411" t="s">
        <v>255</v>
      </c>
      <c r="C59" s="411"/>
      <c r="D59" s="411"/>
      <c r="E59" s="21"/>
      <c r="F59" s="19">
        <v>0.5</v>
      </c>
      <c r="G59" s="65"/>
      <c r="H59" s="19">
        <v>0.5</v>
      </c>
      <c r="I59" s="65"/>
      <c r="J59" s="60">
        <v>0.6</v>
      </c>
      <c r="K59" s="21"/>
      <c r="L59" s="14" t="s">
        <v>242</v>
      </c>
      <c r="M59" s="21"/>
      <c r="N59" s="62" t="s">
        <v>132</v>
      </c>
      <c r="O59" s="21"/>
    </row>
    <row r="60" spans="2:15" ht="12.95" customHeight="1" x14ac:dyDescent="0.2">
      <c r="B60" s="409" t="s">
        <v>256</v>
      </c>
      <c r="C60" s="409"/>
      <c r="D60" s="409"/>
      <c r="E60" s="21"/>
      <c r="F60" s="19">
        <v>30.7</v>
      </c>
      <c r="G60" s="65"/>
      <c r="H60" s="19">
        <v>30.8</v>
      </c>
      <c r="I60" s="65"/>
      <c r="J60" s="60">
        <v>31.8</v>
      </c>
      <c r="K60" s="21"/>
      <c r="L60" s="14" t="s">
        <v>242</v>
      </c>
      <c r="M60" s="21"/>
      <c r="N60" s="62" t="s">
        <v>132</v>
      </c>
      <c r="O60" s="21"/>
    </row>
    <row r="61" spans="2:15" ht="12" customHeight="1" x14ac:dyDescent="0.2">
      <c r="B61" s="411" t="s">
        <v>243</v>
      </c>
      <c r="C61" s="411"/>
      <c r="D61" s="411"/>
      <c r="E61" s="21"/>
      <c r="F61" s="19">
        <v>9</v>
      </c>
      <c r="G61" s="65"/>
      <c r="H61" s="19">
        <v>10</v>
      </c>
      <c r="I61" s="65"/>
      <c r="J61" s="60">
        <v>10</v>
      </c>
      <c r="K61" s="21"/>
      <c r="L61" s="14" t="s">
        <v>242</v>
      </c>
      <c r="M61" s="21"/>
      <c r="N61" s="61"/>
      <c r="O61" s="21"/>
    </row>
    <row r="62" spans="2:15" ht="12" customHeight="1" x14ac:dyDescent="0.2">
      <c r="B62" s="409" t="s">
        <v>257</v>
      </c>
      <c r="C62" s="409"/>
      <c r="D62" s="409"/>
      <c r="E62" s="21"/>
      <c r="F62" s="19">
        <v>73.400000000000006</v>
      </c>
      <c r="G62" s="65"/>
      <c r="H62" s="19">
        <v>69.5</v>
      </c>
      <c r="I62" s="65"/>
      <c r="J62" s="60">
        <v>51.3</v>
      </c>
      <c r="K62" s="21"/>
      <c r="L62" s="14" t="s">
        <v>242</v>
      </c>
      <c r="M62" s="21"/>
      <c r="N62" s="61"/>
      <c r="O62" s="21"/>
    </row>
    <row r="63" spans="2:15" ht="12" customHeight="1" x14ac:dyDescent="0.2">
      <c r="B63" s="409" t="s">
        <v>258</v>
      </c>
      <c r="C63" s="409"/>
      <c r="D63" s="409"/>
      <c r="E63" s="21"/>
      <c r="F63" s="19">
        <v>739.5</v>
      </c>
      <c r="G63" s="65"/>
      <c r="H63" s="19">
        <v>727.9</v>
      </c>
      <c r="I63" s="65"/>
      <c r="J63" s="60">
        <v>762.6</v>
      </c>
      <c r="K63" s="21"/>
      <c r="L63" s="14" t="s">
        <v>259</v>
      </c>
      <c r="M63" s="21"/>
      <c r="N63" s="62" t="s">
        <v>132</v>
      </c>
      <c r="O63" s="21"/>
    </row>
    <row r="64" spans="2:15" ht="12" customHeight="1" x14ac:dyDescent="0.2">
      <c r="B64" s="409" t="s">
        <v>260</v>
      </c>
      <c r="C64" s="409"/>
      <c r="D64" s="409"/>
      <c r="E64" s="21"/>
      <c r="F64" s="19">
        <v>533</v>
      </c>
      <c r="G64" s="65"/>
      <c r="H64" s="19">
        <v>520.29999999999995</v>
      </c>
      <c r="I64" s="65"/>
      <c r="J64" s="60">
        <v>549.70000000000005</v>
      </c>
      <c r="K64" s="21"/>
      <c r="L64" s="14" t="s">
        <v>259</v>
      </c>
      <c r="M64" s="21"/>
      <c r="N64" s="62" t="s">
        <v>132</v>
      </c>
      <c r="O64" s="21"/>
    </row>
    <row r="65" spans="2:15" ht="12" customHeight="1" x14ac:dyDescent="0.2">
      <c r="B65" s="409" t="s">
        <v>261</v>
      </c>
      <c r="C65" s="409"/>
      <c r="D65" s="409"/>
      <c r="E65" s="21"/>
      <c r="F65" s="19">
        <v>362.3</v>
      </c>
      <c r="G65" s="65"/>
      <c r="H65" s="19">
        <v>355.9</v>
      </c>
      <c r="I65" s="65"/>
      <c r="J65" s="60">
        <v>363.5</v>
      </c>
      <c r="K65" s="21"/>
      <c r="L65" s="14" t="s">
        <v>259</v>
      </c>
      <c r="M65" s="21"/>
      <c r="N65" s="62" t="s">
        <v>132</v>
      </c>
      <c r="O65" s="21"/>
    </row>
    <row r="66" spans="2:15" ht="12" customHeight="1" x14ac:dyDescent="0.2">
      <c r="B66" s="409" t="s">
        <v>262</v>
      </c>
      <c r="C66" s="409"/>
      <c r="D66" s="409"/>
      <c r="E66" s="21"/>
      <c r="F66" s="19">
        <v>261.10000000000002</v>
      </c>
      <c r="G66" s="65"/>
      <c r="H66" s="19">
        <v>254.4</v>
      </c>
      <c r="I66" s="65"/>
      <c r="J66" s="60">
        <v>262</v>
      </c>
      <c r="K66" s="21"/>
      <c r="L66" s="14" t="s">
        <v>259</v>
      </c>
      <c r="M66" s="21"/>
      <c r="N66" s="62" t="s">
        <v>132</v>
      </c>
      <c r="O66" s="21"/>
    </row>
    <row r="67" spans="2:15" ht="12" customHeight="1" x14ac:dyDescent="0.2">
      <c r="B67" s="409" t="s">
        <v>263</v>
      </c>
      <c r="C67" s="409"/>
      <c r="D67" s="409"/>
      <c r="E67" s="21"/>
      <c r="F67" s="19">
        <v>377.2</v>
      </c>
      <c r="G67" s="65"/>
      <c r="H67" s="19">
        <v>372</v>
      </c>
      <c r="I67" s="65"/>
      <c r="J67" s="60">
        <v>399.1</v>
      </c>
      <c r="K67" s="21"/>
      <c r="L67" s="14" t="s">
        <v>259</v>
      </c>
      <c r="M67" s="21"/>
      <c r="N67" s="62" t="s">
        <v>132</v>
      </c>
      <c r="O67" s="21"/>
    </row>
    <row r="68" spans="2:15" ht="12" customHeight="1" x14ac:dyDescent="0.2">
      <c r="B68" s="409" t="s">
        <v>264</v>
      </c>
      <c r="C68" s="409"/>
      <c r="D68" s="409"/>
      <c r="E68" s="21"/>
      <c r="F68" s="19">
        <v>271.89999999999998</v>
      </c>
      <c r="G68" s="65"/>
      <c r="H68" s="19">
        <v>265.89999999999998</v>
      </c>
      <c r="I68" s="65"/>
      <c r="J68" s="60">
        <v>287.7</v>
      </c>
      <c r="K68" s="21"/>
      <c r="L68" s="14" t="s">
        <v>259</v>
      </c>
      <c r="M68" s="21"/>
      <c r="N68" s="62" t="s">
        <v>132</v>
      </c>
      <c r="O68" s="21"/>
    </row>
    <row r="69" spans="2:15" ht="12.95" customHeight="1" x14ac:dyDescent="0.2">
      <c r="B69" s="408" t="s">
        <v>265</v>
      </c>
      <c r="C69" s="408"/>
      <c r="D69" s="408"/>
      <c r="E69" s="21"/>
      <c r="F69" s="22"/>
      <c r="G69" s="21"/>
      <c r="H69" s="22"/>
      <c r="I69" s="21"/>
      <c r="J69" s="61"/>
      <c r="K69" s="21"/>
      <c r="L69" s="22"/>
      <c r="M69" s="21"/>
      <c r="N69" s="61"/>
      <c r="O69" s="21"/>
    </row>
    <row r="70" spans="2:15" ht="12" customHeight="1" x14ac:dyDescent="0.2">
      <c r="B70" s="409" t="s">
        <v>241</v>
      </c>
      <c r="C70" s="409"/>
      <c r="D70" s="409"/>
      <c r="E70" s="21"/>
      <c r="F70" s="14" t="s">
        <v>142</v>
      </c>
      <c r="G70" s="21"/>
      <c r="H70" s="19">
        <v>243.8</v>
      </c>
      <c r="I70" s="65"/>
      <c r="J70" s="60">
        <v>195.6</v>
      </c>
      <c r="K70" s="21"/>
      <c r="L70" s="14" t="s">
        <v>242</v>
      </c>
      <c r="M70" s="21"/>
      <c r="N70" s="61"/>
      <c r="O70" s="21"/>
    </row>
    <row r="71" spans="2:15" ht="12" customHeight="1" x14ac:dyDescent="0.2">
      <c r="B71" s="409" t="s">
        <v>252</v>
      </c>
      <c r="C71" s="409"/>
      <c r="D71" s="409"/>
      <c r="E71" s="21"/>
      <c r="F71" s="14" t="s">
        <v>142</v>
      </c>
      <c r="G71" s="21"/>
      <c r="H71" s="19">
        <v>201.7</v>
      </c>
      <c r="I71" s="65"/>
      <c r="J71" s="60">
        <v>167.8</v>
      </c>
      <c r="K71" s="21"/>
      <c r="L71" s="14" t="s">
        <v>242</v>
      </c>
      <c r="M71" s="21"/>
      <c r="N71" s="61"/>
      <c r="O71" s="21"/>
    </row>
    <row r="72" spans="2:15" ht="12" customHeight="1" x14ac:dyDescent="0.2">
      <c r="B72" s="409" t="s">
        <v>266</v>
      </c>
      <c r="C72" s="409"/>
      <c r="D72" s="409"/>
      <c r="E72" s="21"/>
      <c r="F72" s="14" t="s">
        <v>142</v>
      </c>
      <c r="G72" s="21"/>
      <c r="H72" s="19">
        <v>42.1</v>
      </c>
      <c r="I72" s="65"/>
      <c r="J72" s="60">
        <v>35.299999999999997</v>
      </c>
      <c r="K72" s="21"/>
      <c r="L72" s="14" t="s">
        <v>242</v>
      </c>
      <c r="M72" s="21"/>
      <c r="N72" s="61"/>
      <c r="O72" s="21"/>
    </row>
    <row r="73" spans="2:15" ht="12.6" customHeight="1" x14ac:dyDescent="0.2">
      <c r="B73" s="409" t="s">
        <v>267</v>
      </c>
      <c r="C73" s="409"/>
      <c r="D73" s="409"/>
      <c r="E73" s="21"/>
      <c r="F73" s="14" t="s">
        <v>142</v>
      </c>
      <c r="G73" s="21"/>
      <c r="H73" s="19">
        <v>139.9</v>
      </c>
      <c r="I73" s="65"/>
      <c r="J73" s="60">
        <v>125.4</v>
      </c>
      <c r="K73" s="21"/>
      <c r="L73" s="14" t="s">
        <v>259</v>
      </c>
      <c r="M73" s="21"/>
      <c r="N73" s="61"/>
      <c r="O73" s="21"/>
    </row>
    <row r="74" spans="2:15" ht="12" customHeight="1" x14ac:dyDescent="0.2">
      <c r="B74" s="407" t="s">
        <v>268</v>
      </c>
      <c r="C74" s="407"/>
      <c r="D74" s="407"/>
      <c r="E74" s="21"/>
      <c r="F74" s="22"/>
      <c r="G74" s="21"/>
      <c r="H74" s="22"/>
      <c r="I74" s="21"/>
      <c r="J74" s="61"/>
      <c r="K74" s="21"/>
      <c r="L74" s="22"/>
      <c r="M74" s="21"/>
      <c r="N74" s="61"/>
      <c r="O74" s="57"/>
    </row>
    <row r="75" spans="2:15" ht="12" customHeight="1" x14ac:dyDescent="0.2">
      <c r="B75" s="409" t="s">
        <v>241</v>
      </c>
      <c r="C75" s="409"/>
      <c r="D75" s="409"/>
      <c r="E75" s="21"/>
      <c r="F75" s="14" t="s">
        <v>142</v>
      </c>
      <c r="G75" s="21"/>
      <c r="H75" s="29">
        <v>26351</v>
      </c>
      <c r="I75" s="71"/>
      <c r="J75" s="70">
        <v>25351</v>
      </c>
      <c r="K75" s="21"/>
      <c r="L75" s="14" t="s">
        <v>242</v>
      </c>
      <c r="M75" s="21"/>
      <c r="N75" s="61"/>
      <c r="O75" s="57"/>
    </row>
    <row r="76" spans="2:15" ht="12" customHeight="1" x14ac:dyDescent="0.2">
      <c r="B76" s="409" t="s">
        <v>252</v>
      </c>
      <c r="C76" s="409"/>
      <c r="D76" s="409"/>
      <c r="E76" s="21"/>
      <c r="F76" s="14" t="s">
        <v>142</v>
      </c>
      <c r="G76" s="21"/>
      <c r="H76" s="29">
        <v>24026</v>
      </c>
      <c r="I76" s="71"/>
      <c r="J76" s="70">
        <v>23143</v>
      </c>
      <c r="K76" s="21"/>
      <c r="L76" s="14" t="s">
        <v>242</v>
      </c>
      <c r="M76" s="21"/>
      <c r="N76" s="61"/>
      <c r="O76" s="57"/>
    </row>
    <row r="77" spans="2:15" ht="12" customHeight="1" x14ac:dyDescent="0.2">
      <c r="B77" s="409" t="s">
        <v>266</v>
      </c>
      <c r="C77" s="409"/>
      <c r="D77" s="409"/>
      <c r="E77" s="21"/>
      <c r="F77" s="14" t="s">
        <v>142</v>
      </c>
      <c r="G77" s="21"/>
      <c r="H77" s="29">
        <v>2324</v>
      </c>
      <c r="I77" s="71"/>
      <c r="J77" s="70">
        <v>2208</v>
      </c>
      <c r="K77" s="21"/>
      <c r="L77" s="14" t="s">
        <v>242</v>
      </c>
      <c r="M77" s="21"/>
      <c r="N77" s="61"/>
      <c r="O77" s="57"/>
    </row>
    <row r="78" spans="2:15" ht="12" customHeight="1" x14ac:dyDescent="0.2">
      <c r="B78" s="409" t="s">
        <v>269</v>
      </c>
      <c r="C78" s="409"/>
      <c r="D78" s="409"/>
      <c r="E78" s="21"/>
      <c r="F78" s="22"/>
      <c r="G78" s="21"/>
      <c r="H78" s="19">
        <v>61.2</v>
      </c>
      <c r="I78" s="65"/>
      <c r="J78" s="60">
        <v>49.4</v>
      </c>
      <c r="K78" s="21"/>
      <c r="L78" s="14" t="s">
        <v>270</v>
      </c>
      <c r="M78" s="21"/>
      <c r="N78" s="61"/>
      <c r="O78" s="57"/>
    </row>
    <row r="79" spans="2:15" ht="12" customHeight="1" x14ac:dyDescent="0.2">
      <c r="B79" s="410" t="s">
        <v>271</v>
      </c>
      <c r="C79" s="410"/>
      <c r="D79" s="410"/>
      <c r="E79" s="21"/>
      <c r="F79" s="22"/>
      <c r="G79" s="21"/>
      <c r="H79" s="22"/>
      <c r="I79" s="21"/>
      <c r="J79" s="61"/>
      <c r="K79" s="21"/>
      <c r="L79" s="22"/>
      <c r="M79" s="21"/>
      <c r="N79" s="61"/>
      <c r="O79" s="57"/>
    </row>
    <row r="80" spans="2:15" ht="12" customHeight="1" x14ac:dyDescent="0.2">
      <c r="B80" s="409" t="s">
        <v>272</v>
      </c>
      <c r="C80" s="409"/>
      <c r="D80" s="409"/>
      <c r="E80" s="21"/>
      <c r="F80" s="22"/>
      <c r="G80" s="21"/>
      <c r="H80" s="22"/>
      <c r="I80" s="21"/>
      <c r="J80" s="61"/>
      <c r="K80" s="21"/>
      <c r="L80" s="22"/>
      <c r="M80" s="21"/>
      <c r="N80" s="61"/>
      <c r="O80" s="57"/>
    </row>
    <row r="81" spans="2:15" ht="22.5" customHeight="1" x14ac:dyDescent="0.15">
      <c r="B81" s="415" t="s">
        <v>273</v>
      </c>
      <c r="C81" s="415"/>
      <c r="D81" s="415"/>
      <c r="E81" s="80"/>
      <c r="F81" s="78">
        <v>15250</v>
      </c>
      <c r="G81" s="83"/>
      <c r="H81" s="78">
        <v>15040</v>
      </c>
      <c r="I81" s="83"/>
      <c r="J81" s="76">
        <v>14883</v>
      </c>
      <c r="K81" s="80"/>
      <c r="L81" s="74" t="s">
        <v>274</v>
      </c>
      <c r="M81" s="80"/>
      <c r="N81" s="79" t="s">
        <v>275</v>
      </c>
      <c r="O81" s="57"/>
    </row>
    <row r="82" spans="2:15" ht="22.5" customHeight="1" x14ac:dyDescent="0.15">
      <c r="B82" s="415" t="s">
        <v>276</v>
      </c>
      <c r="C82" s="415"/>
      <c r="D82" s="415"/>
      <c r="E82" s="80"/>
      <c r="F82" s="78">
        <v>11097</v>
      </c>
      <c r="G82" s="83"/>
      <c r="H82" s="78">
        <v>11101</v>
      </c>
      <c r="I82" s="83"/>
      <c r="J82" s="76">
        <v>10869</v>
      </c>
      <c r="K82" s="80"/>
      <c r="L82" s="74" t="s">
        <v>274</v>
      </c>
      <c r="M82" s="80"/>
      <c r="N82" s="79" t="s">
        <v>275</v>
      </c>
      <c r="O82" s="57"/>
    </row>
    <row r="83" spans="2:15" ht="22.5" customHeight="1" x14ac:dyDescent="0.15">
      <c r="B83" s="415" t="s">
        <v>277</v>
      </c>
      <c r="C83" s="415"/>
      <c r="D83" s="415"/>
      <c r="E83" s="80"/>
      <c r="F83" s="78">
        <v>8585</v>
      </c>
      <c r="G83" s="83"/>
      <c r="H83" s="78">
        <v>7637</v>
      </c>
      <c r="I83" s="83"/>
      <c r="J83" s="76">
        <v>7933</v>
      </c>
      <c r="K83" s="80"/>
      <c r="L83" s="74" t="s">
        <v>274</v>
      </c>
      <c r="M83" s="80"/>
      <c r="N83" s="84" t="s">
        <v>278</v>
      </c>
      <c r="O83" s="57"/>
    </row>
    <row r="84" spans="2:15" ht="22.5" customHeight="1" x14ac:dyDescent="0.15">
      <c r="B84" s="415" t="s">
        <v>279</v>
      </c>
      <c r="C84" s="415"/>
      <c r="D84" s="415"/>
      <c r="E84" s="80"/>
      <c r="F84" s="78">
        <v>12629</v>
      </c>
      <c r="G84" s="83"/>
      <c r="H84" s="78">
        <v>12460</v>
      </c>
      <c r="I84" s="83"/>
      <c r="J84" s="76">
        <v>12139</v>
      </c>
      <c r="K84" s="80"/>
      <c r="L84" s="74" t="s">
        <v>274</v>
      </c>
      <c r="M84" s="80"/>
      <c r="N84" s="79" t="s">
        <v>275</v>
      </c>
      <c r="O84" s="57"/>
    </row>
    <row r="85" spans="2:15" ht="21.75" customHeight="1" x14ac:dyDescent="0.15">
      <c r="B85" s="415" t="s">
        <v>280</v>
      </c>
      <c r="C85" s="415"/>
      <c r="D85" s="415"/>
      <c r="E85" s="80"/>
      <c r="F85" s="78">
        <v>5175</v>
      </c>
      <c r="G85" s="83"/>
      <c r="H85" s="78">
        <v>4886</v>
      </c>
      <c r="I85" s="83"/>
      <c r="J85" s="76">
        <v>4858</v>
      </c>
      <c r="K85" s="80"/>
      <c r="L85" s="74" t="s">
        <v>274</v>
      </c>
      <c r="M85" s="80"/>
      <c r="N85" s="79" t="s">
        <v>275</v>
      </c>
      <c r="O85" s="57"/>
    </row>
    <row r="86" spans="2:15" ht="21.75" customHeight="1" x14ac:dyDescent="0.15">
      <c r="B86" s="415" t="s">
        <v>281</v>
      </c>
      <c r="C86" s="415"/>
      <c r="D86" s="415"/>
      <c r="E86" s="80"/>
      <c r="F86" s="82">
        <v>388</v>
      </c>
      <c r="G86" s="80"/>
      <c r="H86" s="82">
        <v>85</v>
      </c>
      <c r="I86" s="80"/>
      <c r="J86" s="81">
        <v>99</v>
      </c>
      <c r="K86" s="80"/>
      <c r="L86" s="74" t="s">
        <v>274</v>
      </c>
      <c r="M86" s="80"/>
      <c r="N86" s="79" t="s">
        <v>275</v>
      </c>
      <c r="O86" s="57"/>
    </row>
    <row r="87" spans="2:15" ht="22.5" customHeight="1" x14ac:dyDescent="0.15">
      <c r="B87" s="415" t="s">
        <v>282</v>
      </c>
      <c r="C87" s="415"/>
      <c r="D87" s="415"/>
      <c r="E87" s="80"/>
      <c r="F87" s="78">
        <v>53122</v>
      </c>
      <c r="G87" s="80"/>
      <c r="H87" s="78">
        <v>51209</v>
      </c>
      <c r="I87" s="80"/>
      <c r="J87" s="76">
        <v>50780</v>
      </c>
      <c r="K87" s="80"/>
      <c r="L87" s="74" t="s">
        <v>274</v>
      </c>
      <c r="M87" s="80"/>
      <c r="N87" s="79" t="s">
        <v>275</v>
      </c>
      <c r="O87" s="57"/>
    </row>
    <row r="88" spans="2:15" ht="12" customHeight="1" x14ac:dyDescent="0.2">
      <c r="B88" s="414" t="s">
        <v>283</v>
      </c>
      <c r="C88" s="414"/>
      <c r="D88" s="414"/>
      <c r="E88" s="21"/>
      <c r="F88" s="21"/>
      <c r="G88" s="21"/>
      <c r="H88" s="21"/>
      <c r="I88" s="21"/>
      <c r="J88" s="21"/>
      <c r="K88" s="21"/>
      <c r="L88" s="21"/>
      <c r="M88" s="21"/>
      <c r="N88" s="21"/>
      <c r="O88" s="57"/>
    </row>
    <row r="89" spans="2:15" ht="12" customHeight="1" x14ac:dyDescent="0.2">
      <c r="B89" s="411" t="s">
        <v>273</v>
      </c>
      <c r="C89" s="411"/>
      <c r="D89" s="411"/>
      <c r="E89" s="21"/>
      <c r="F89" s="41">
        <v>8</v>
      </c>
      <c r="G89" s="64"/>
      <c r="H89" s="41">
        <v>12</v>
      </c>
      <c r="I89" s="64"/>
      <c r="J89" s="63">
        <v>8</v>
      </c>
      <c r="K89" s="21"/>
      <c r="L89" s="14" t="s">
        <v>162</v>
      </c>
      <c r="M89" s="21"/>
      <c r="N89" s="61"/>
      <c r="O89" s="57"/>
    </row>
    <row r="90" spans="2:15" ht="12" customHeight="1" x14ac:dyDescent="0.2">
      <c r="B90" s="411" t="s">
        <v>276</v>
      </c>
      <c r="C90" s="411"/>
      <c r="D90" s="411"/>
      <c r="E90" s="21"/>
      <c r="F90" s="41">
        <v>9</v>
      </c>
      <c r="G90" s="64"/>
      <c r="H90" s="41">
        <v>12</v>
      </c>
      <c r="I90" s="64"/>
      <c r="J90" s="63">
        <v>14</v>
      </c>
      <c r="K90" s="21"/>
      <c r="L90" s="14" t="s">
        <v>162</v>
      </c>
      <c r="M90" s="21"/>
      <c r="N90" s="61"/>
      <c r="O90" s="57"/>
    </row>
    <row r="91" spans="2:15" ht="12" customHeight="1" x14ac:dyDescent="0.2">
      <c r="B91" s="411" t="s">
        <v>277</v>
      </c>
      <c r="C91" s="411"/>
      <c r="D91" s="411"/>
      <c r="E91" s="21"/>
      <c r="F91" s="41">
        <v>16</v>
      </c>
      <c r="G91" s="64"/>
      <c r="H91" s="41">
        <v>36</v>
      </c>
      <c r="I91" s="64"/>
      <c r="J91" s="63">
        <v>28</v>
      </c>
      <c r="K91" s="21"/>
      <c r="L91" s="14" t="s">
        <v>162</v>
      </c>
      <c r="M91" s="21"/>
      <c r="N91" s="61"/>
      <c r="O91" s="57"/>
    </row>
    <row r="92" spans="2:15" ht="12" customHeight="1" x14ac:dyDescent="0.2">
      <c r="B92" s="411" t="s">
        <v>279</v>
      </c>
      <c r="C92" s="411"/>
      <c r="D92" s="411"/>
      <c r="E92" s="21"/>
      <c r="F92" s="41">
        <v>6</v>
      </c>
      <c r="G92" s="64"/>
      <c r="H92" s="41">
        <v>10</v>
      </c>
      <c r="I92" s="64"/>
      <c r="J92" s="63">
        <v>14</v>
      </c>
      <c r="K92" s="21"/>
      <c r="L92" s="14" t="s">
        <v>162</v>
      </c>
      <c r="M92" s="21"/>
      <c r="N92" s="61"/>
      <c r="O92" s="57"/>
    </row>
    <row r="93" spans="2:15" ht="12" customHeight="1" x14ac:dyDescent="0.2">
      <c r="B93" s="411" t="s">
        <v>280</v>
      </c>
      <c r="C93" s="411"/>
      <c r="D93" s="411"/>
      <c r="E93" s="21"/>
      <c r="F93" s="41">
        <v>4</v>
      </c>
      <c r="G93" s="64"/>
      <c r="H93" s="41">
        <v>16</v>
      </c>
      <c r="I93" s="64"/>
      <c r="J93" s="63">
        <v>10</v>
      </c>
      <c r="K93" s="21"/>
      <c r="L93" s="14" t="s">
        <v>162</v>
      </c>
      <c r="M93" s="21"/>
      <c r="N93" s="61"/>
      <c r="O93" s="57"/>
    </row>
    <row r="94" spans="2:15" ht="12.95" customHeight="1" x14ac:dyDescent="0.2">
      <c r="B94" s="411" t="s">
        <v>284</v>
      </c>
      <c r="C94" s="411"/>
      <c r="D94" s="411"/>
      <c r="E94" s="21"/>
      <c r="F94" s="41">
        <v>8</v>
      </c>
      <c r="G94" s="64"/>
      <c r="H94" s="41">
        <v>15</v>
      </c>
      <c r="I94" s="64"/>
      <c r="J94" s="63">
        <v>14</v>
      </c>
      <c r="K94" s="21"/>
      <c r="L94" s="14" t="s">
        <v>162</v>
      </c>
      <c r="M94" s="21"/>
      <c r="N94" s="61"/>
      <c r="O94" s="57"/>
    </row>
    <row r="95" spans="2:15" ht="12" customHeight="1" x14ac:dyDescent="0.2">
      <c r="B95" s="409" t="s">
        <v>285</v>
      </c>
      <c r="C95" s="409"/>
      <c r="D95" s="409"/>
      <c r="E95" s="21"/>
      <c r="F95" s="41">
        <v>6</v>
      </c>
      <c r="G95" s="64"/>
      <c r="H95" s="41">
        <v>12</v>
      </c>
      <c r="I95" s="64"/>
      <c r="J95" s="63">
        <v>11</v>
      </c>
      <c r="K95" s="21"/>
      <c r="L95" s="14" t="s">
        <v>162</v>
      </c>
      <c r="M95" s="21"/>
      <c r="N95" s="61"/>
      <c r="O95" s="57"/>
    </row>
    <row r="96" spans="2:15" ht="14.1" customHeight="1" x14ac:dyDescent="0.15">
      <c r="B96" s="409" t="s">
        <v>286</v>
      </c>
      <c r="C96" s="409"/>
      <c r="D96" s="409"/>
      <c r="E96" s="21"/>
      <c r="F96" s="78">
        <v>4193</v>
      </c>
      <c r="G96" s="77"/>
      <c r="H96" s="78">
        <v>10511</v>
      </c>
      <c r="I96" s="77"/>
      <c r="J96" s="76">
        <v>10165</v>
      </c>
      <c r="K96" s="75"/>
      <c r="L96" s="74" t="s">
        <v>274</v>
      </c>
      <c r="M96" s="21"/>
      <c r="N96" s="61"/>
      <c r="O96" s="57"/>
    </row>
    <row r="97" spans="2:15" ht="12" customHeight="1" x14ac:dyDescent="0.2">
      <c r="B97" s="409" t="s">
        <v>287</v>
      </c>
      <c r="C97" s="409"/>
      <c r="D97" s="409"/>
      <c r="E97" s="21"/>
      <c r="F97" s="41">
        <v>29</v>
      </c>
      <c r="G97" s="64"/>
      <c r="H97" s="41">
        <v>32</v>
      </c>
      <c r="I97" s="64"/>
      <c r="J97" s="63">
        <v>23</v>
      </c>
      <c r="K97" s="21"/>
      <c r="L97" s="14" t="s">
        <v>162</v>
      </c>
      <c r="M97" s="21"/>
      <c r="N97" s="61"/>
      <c r="O97" s="57"/>
    </row>
    <row r="98" spans="2:15" ht="12" customHeight="1" x14ac:dyDescent="0.2">
      <c r="B98" s="409" t="s">
        <v>288</v>
      </c>
      <c r="C98" s="409"/>
      <c r="D98" s="409"/>
      <c r="E98" s="21"/>
      <c r="F98" s="19">
        <v>2.2999999999999998</v>
      </c>
      <c r="G98" s="65"/>
      <c r="H98" s="19">
        <v>2.5</v>
      </c>
      <c r="I98" s="65"/>
      <c r="J98" s="60">
        <v>2.5</v>
      </c>
      <c r="K98" s="21"/>
      <c r="L98" s="14" t="s">
        <v>162</v>
      </c>
      <c r="M98" s="21"/>
      <c r="N98" s="61"/>
      <c r="O98" s="57"/>
    </row>
    <row r="99" spans="2:15" ht="12" customHeight="1" x14ac:dyDescent="0.2">
      <c r="B99" s="409" t="s">
        <v>289</v>
      </c>
      <c r="C99" s="409"/>
      <c r="D99" s="409"/>
      <c r="E99" s="21"/>
      <c r="F99" s="19">
        <v>10.7</v>
      </c>
      <c r="G99" s="65"/>
      <c r="H99" s="19">
        <v>9.9</v>
      </c>
      <c r="I99" s="65"/>
      <c r="J99" s="60">
        <v>10.1</v>
      </c>
      <c r="K99" s="21"/>
      <c r="L99" s="14" t="s">
        <v>162</v>
      </c>
      <c r="M99" s="21"/>
      <c r="N99" s="61"/>
      <c r="O99" s="57"/>
    </row>
    <row r="100" spans="2:15" ht="12" customHeight="1" x14ac:dyDescent="0.2">
      <c r="B100" s="416" t="s">
        <v>290</v>
      </c>
      <c r="C100" s="416"/>
      <c r="D100" s="416"/>
      <c r="E100" s="21"/>
      <c r="F100" s="73"/>
      <c r="G100" s="21"/>
      <c r="H100" s="73"/>
      <c r="I100" s="21"/>
      <c r="J100" s="72"/>
      <c r="K100" s="21"/>
      <c r="L100" s="73"/>
      <c r="M100" s="21"/>
      <c r="N100" s="72"/>
      <c r="O100" s="57"/>
    </row>
    <row r="101" spans="2:15" ht="12" customHeight="1" x14ac:dyDescent="0.2">
      <c r="B101" s="411" t="s">
        <v>291</v>
      </c>
      <c r="C101" s="411"/>
      <c r="D101" s="411"/>
      <c r="E101" s="21"/>
      <c r="F101" s="19">
        <v>10.6</v>
      </c>
      <c r="G101" s="65"/>
      <c r="H101" s="19">
        <v>11.2</v>
      </c>
      <c r="I101" s="65"/>
      <c r="J101" s="60">
        <v>11.2</v>
      </c>
      <c r="K101" s="21"/>
      <c r="L101" s="14" t="s">
        <v>162</v>
      </c>
      <c r="M101" s="21"/>
      <c r="N101" s="61"/>
      <c r="O101" s="57"/>
    </row>
    <row r="102" spans="2:15" ht="12" customHeight="1" x14ac:dyDescent="0.2">
      <c r="B102" s="411" t="s">
        <v>292</v>
      </c>
      <c r="C102" s="411"/>
      <c r="D102" s="411"/>
      <c r="E102" s="21"/>
      <c r="F102" s="19">
        <v>51.2</v>
      </c>
      <c r="G102" s="65"/>
      <c r="H102" s="19">
        <v>51.8</v>
      </c>
      <c r="I102" s="65"/>
      <c r="J102" s="60">
        <v>51.4</v>
      </c>
      <c r="K102" s="21"/>
      <c r="L102" s="14" t="s">
        <v>162</v>
      </c>
      <c r="M102" s="21"/>
      <c r="N102" s="61"/>
      <c r="O102" s="57"/>
    </row>
    <row r="103" spans="2:15" ht="12" customHeight="1" x14ac:dyDescent="0.2">
      <c r="B103" s="411" t="s">
        <v>293</v>
      </c>
      <c r="C103" s="411"/>
      <c r="D103" s="411"/>
      <c r="E103" s="21"/>
      <c r="F103" s="19">
        <v>38.1</v>
      </c>
      <c r="G103" s="65"/>
      <c r="H103" s="19">
        <v>37</v>
      </c>
      <c r="I103" s="65"/>
      <c r="J103" s="60">
        <v>37.5</v>
      </c>
      <c r="K103" s="21"/>
      <c r="L103" s="14" t="s">
        <v>162</v>
      </c>
      <c r="M103" s="21"/>
      <c r="N103" s="61"/>
      <c r="O103" s="57"/>
    </row>
    <row r="104" spans="2:15" ht="12" customHeight="1" x14ac:dyDescent="0.2">
      <c r="B104" s="409" t="s">
        <v>294</v>
      </c>
      <c r="C104" s="409"/>
      <c r="D104" s="409"/>
      <c r="E104" s="21"/>
      <c r="F104" s="41">
        <v>13</v>
      </c>
      <c r="G104" s="64"/>
      <c r="H104" s="41">
        <v>14</v>
      </c>
      <c r="I104" s="64"/>
      <c r="J104" s="63">
        <v>14</v>
      </c>
      <c r="K104" s="21"/>
      <c r="L104" s="14" t="s">
        <v>162</v>
      </c>
      <c r="M104" s="21"/>
      <c r="N104" s="61"/>
      <c r="O104" s="57"/>
    </row>
    <row r="105" spans="2:15" ht="12" customHeight="1" x14ac:dyDescent="0.2">
      <c r="B105" s="408" t="s">
        <v>295</v>
      </c>
      <c r="C105" s="408"/>
      <c r="D105" s="408"/>
      <c r="E105" s="21"/>
      <c r="F105" s="39" t="s">
        <v>142</v>
      </c>
      <c r="G105" s="64"/>
      <c r="H105" s="41">
        <v>14</v>
      </c>
      <c r="I105" s="64"/>
      <c r="J105" s="63">
        <v>14</v>
      </c>
      <c r="K105" s="21"/>
      <c r="L105" s="14" t="s">
        <v>162</v>
      </c>
      <c r="M105" s="21"/>
      <c r="N105" s="62" t="s">
        <v>146</v>
      </c>
      <c r="O105" s="57"/>
    </row>
    <row r="106" spans="2:15" ht="12" customHeight="1" x14ac:dyDescent="0.2">
      <c r="B106" s="409" t="s">
        <v>296</v>
      </c>
      <c r="C106" s="409"/>
      <c r="D106" s="409"/>
      <c r="E106" s="21"/>
      <c r="F106" s="41">
        <v>16</v>
      </c>
      <c r="G106" s="64"/>
      <c r="H106" s="41">
        <v>15</v>
      </c>
      <c r="I106" s="64"/>
      <c r="J106" s="63">
        <v>19</v>
      </c>
      <c r="K106" s="21"/>
      <c r="L106" s="14" t="s">
        <v>162</v>
      </c>
      <c r="M106" s="21"/>
      <c r="N106" s="61"/>
      <c r="O106" s="57"/>
    </row>
    <row r="107" spans="2:15" ht="12" customHeight="1" x14ac:dyDescent="0.2">
      <c r="B107" s="409" t="s">
        <v>297</v>
      </c>
      <c r="C107" s="409"/>
      <c r="D107" s="409"/>
      <c r="E107" s="21"/>
      <c r="F107" s="19">
        <v>15.9</v>
      </c>
      <c r="G107" s="65"/>
      <c r="H107" s="19">
        <v>15.9</v>
      </c>
      <c r="I107" s="65"/>
      <c r="J107" s="60">
        <v>16.899999999999999</v>
      </c>
      <c r="K107" s="21"/>
      <c r="L107" s="14" t="s">
        <v>162</v>
      </c>
      <c r="M107" s="21"/>
      <c r="N107" s="62" t="s">
        <v>146</v>
      </c>
      <c r="O107" s="57"/>
    </row>
    <row r="108" spans="2:15" ht="12" customHeight="1" x14ac:dyDescent="0.2">
      <c r="B108" s="409" t="s">
        <v>298</v>
      </c>
      <c r="C108" s="409"/>
      <c r="D108" s="409"/>
      <c r="E108" s="21"/>
      <c r="F108" s="41">
        <v>16</v>
      </c>
      <c r="G108" s="64"/>
      <c r="H108" s="41">
        <v>18</v>
      </c>
      <c r="I108" s="64"/>
      <c r="J108" s="63">
        <v>22</v>
      </c>
      <c r="K108" s="21"/>
      <c r="L108" s="14" t="s">
        <v>162</v>
      </c>
      <c r="M108" s="21"/>
      <c r="N108" s="62" t="s">
        <v>146</v>
      </c>
      <c r="O108" s="57"/>
    </row>
    <row r="109" spans="2:15" ht="12" customHeight="1" x14ac:dyDescent="0.2">
      <c r="B109" s="409" t="s">
        <v>299</v>
      </c>
      <c r="C109" s="409"/>
      <c r="D109" s="409"/>
      <c r="E109" s="21"/>
      <c r="F109" s="41">
        <v>16</v>
      </c>
      <c r="G109" s="64"/>
      <c r="H109" s="41">
        <v>17</v>
      </c>
      <c r="I109" s="64"/>
      <c r="J109" s="63">
        <v>16</v>
      </c>
      <c r="K109" s="21"/>
      <c r="L109" s="14" t="s">
        <v>162</v>
      </c>
      <c r="M109" s="21"/>
      <c r="N109" s="62" t="s">
        <v>146</v>
      </c>
      <c r="O109" s="57"/>
    </row>
    <row r="110" spans="2:15" ht="12.95" customHeight="1" x14ac:dyDescent="0.2">
      <c r="B110" s="409" t="s">
        <v>300</v>
      </c>
      <c r="C110" s="409"/>
      <c r="D110" s="409"/>
      <c r="E110" s="21"/>
      <c r="F110" s="41">
        <v>16</v>
      </c>
      <c r="G110" s="64"/>
      <c r="H110" s="41">
        <v>19</v>
      </c>
      <c r="I110" s="64"/>
      <c r="J110" s="63">
        <v>25</v>
      </c>
      <c r="K110" s="21"/>
      <c r="L110" s="14" t="s">
        <v>162</v>
      </c>
      <c r="M110" s="21"/>
      <c r="N110" s="62" t="s">
        <v>146</v>
      </c>
      <c r="O110" s="57"/>
    </row>
    <row r="111" spans="2:15" ht="12" customHeight="1" x14ac:dyDescent="0.2">
      <c r="B111" s="409" t="s">
        <v>301</v>
      </c>
      <c r="C111" s="409"/>
      <c r="D111" s="409"/>
      <c r="E111" s="21"/>
      <c r="F111" s="41">
        <v>21</v>
      </c>
      <c r="G111" s="64"/>
      <c r="H111" s="41">
        <v>22</v>
      </c>
      <c r="I111" s="64"/>
      <c r="J111" s="63">
        <v>23</v>
      </c>
      <c r="K111" s="21"/>
      <c r="L111" s="14" t="s">
        <v>162</v>
      </c>
      <c r="M111" s="21"/>
      <c r="N111" s="61"/>
      <c r="O111" s="57"/>
    </row>
    <row r="112" spans="2:15" ht="12" customHeight="1" x14ac:dyDescent="0.2">
      <c r="B112" s="409" t="s">
        <v>296</v>
      </c>
      <c r="C112" s="409"/>
      <c r="D112" s="409"/>
      <c r="E112" s="21"/>
      <c r="F112" s="41">
        <v>31</v>
      </c>
      <c r="G112" s="64"/>
      <c r="H112" s="41">
        <v>31</v>
      </c>
      <c r="I112" s="64"/>
      <c r="J112" s="63">
        <v>31</v>
      </c>
      <c r="K112" s="21"/>
      <c r="L112" s="14" t="s">
        <v>162</v>
      </c>
      <c r="M112" s="21"/>
      <c r="N112" s="62" t="s">
        <v>146</v>
      </c>
      <c r="O112" s="57"/>
    </row>
    <row r="113" spans="2:15" ht="12" customHeight="1" x14ac:dyDescent="0.2">
      <c r="B113" s="409" t="s">
        <v>302</v>
      </c>
      <c r="C113" s="409"/>
      <c r="D113" s="409"/>
      <c r="E113" s="21"/>
      <c r="F113" s="41">
        <v>10</v>
      </c>
      <c r="G113" s="64"/>
      <c r="H113" s="41">
        <v>11</v>
      </c>
      <c r="I113" s="64"/>
      <c r="J113" s="63">
        <v>11</v>
      </c>
      <c r="K113" s="21"/>
      <c r="L113" s="14" t="s">
        <v>162</v>
      </c>
      <c r="M113" s="21"/>
      <c r="N113" s="61"/>
      <c r="O113" s="57"/>
    </row>
    <row r="114" spans="2:15" ht="12" customHeight="1" x14ac:dyDescent="0.2">
      <c r="B114" s="409" t="s">
        <v>303</v>
      </c>
      <c r="C114" s="409"/>
      <c r="D114" s="409"/>
      <c r="E114" s="21"/>
      <c r="F114" s="41">
        <v>80</v>
      </c>
      <c r="G114" s="64"/>
      <c r="H114" s="41">
        <v>81</v>
      </c>
      <c r="I114" s="64"/>
      <c r="J114" s="63">
        <v>82</v>
      </c>
      <c r="K114" s="21"/>
      <c r="L114" s="14" t="s">
        <v>162</v>
      </c>
      <c r="M114" s="21"/>
      <c r="N114" s="62" t="s">
        <v>146</v>
      </c>
      <c r="O114" s="57"/>
    </row>
    <row r="115" spans="2:15" ht="12" customHeight="1" x14ac:dyDescent="0.2">
      <c r="B115" s="409" t="s">
        <v>304</v>
      </c>
      <c r="C115" s="409"/>
      <c r="D115" s="409"/>
      <c r="E115" s="21"/>
      <c r="F115" s="22"/>
      <c r="G115" s="21"/>
      <c r="H115" s="22"/>
      <c r="I115" s="21"/>
      <c r="J115" s="61"/>
      <c r="K115" s="21"/>
      <c r="L115" s="22"/>
      <c r="M115" s="21"/>
      <c r="N115" s="61"/>
      <c r="O115" s="57"/>
    </row>
    <row r="116" spans="2:15" ht="12" customHeight="1" x14ac:dyDescent="0.2">
      <c r="B116" s="411" t="s">
        <v>305</v>
      </c>
      <c r="C116" s="411"/>
      <c r="D116" s="411"/>
      <c r="E116" s="21"/>
      <c r="F116" s="19">
        <v>3.8</v>
      </c>
      <c r="G116" s="65"/>
      <c r="H116" s="19">
        <v>4.0999999999999996</v>
      </c>
      <c r="I116" s="65"/>
      <c r="J116" s="60">
        <v>3.9</v>
      </c>
      <c r="K116" s="21"/>
      <c r="L116" s="14" t="s">
        <v>162</v>
      </c>
      <c r="M116" s="21"/>
      <c r="N116" s="61"/>
      <c r="O116" s="57"/>
    </row>
    <row r="117" spans="2:15" ht="12" customHeight="1" x14ac:dyDescent="0.2">
      <c r="B117" s="411" t="s">
        <v>306</v>
      </c>
      <c r="C117" s="411"/>
      <c r="D117" s="411"/>
      <c r="E117" s="21"/>
      <c r="F117" s="19">
        <v>3.8</v>
      </c>
      <c r="G117" s="65"/>
      <c r="H117" s="19">
        <v>3.9</v>
      </c>
      <c r="I117" s="65"/>
      <c r="J117" s="60">
        <v>3.9</v>
      </c>
      <c r="K117" s="21"/>
      <c r="L117" s="14" t="s">
        <v>162</v>
      </c>
      <c r="M117" s="21"/>
      <c r="N117" s="61"/>
      <c r="O117" s="57"/>
    </row>
    <row r="118" spans="2:15" ht="12" customHeight="1" x14ac:dyDescent="0.2">
      <c r="B118" s="408" t="s">
        <v>307</v>
      </c>
      <c r="C118" s="408"/>
      <c r="D118" s="408"/>
      <c r="E118" s="21"/>
      <c r="F118" s="14" t="s">
        <v>142</v>
      </c>
      <c r="G118" s="21"/>
      <c r="H118" s="29">
        <v>4500</v>
      </c>
      <c r="I118" s="71"/>
      <c r="J118" s="70">
        <v>5092</v>
      </c>
      <c r="K118" s="21"/>
      <c r="L118" s="14" t="s">
        <v>308</v>
      </c>
      <c r="M118" s="21"/>
      <c r="N118" s="61"/>
      <c r="O118" s="57"/>
    </row>
    <row r="119" spans="2:15" ht="12" customHeight="1" x14ac:dyDescent="0.2">
      <c r="B119" s="409" t="s">
        <v>309</v>
      </c>
      <c r="C119" s="409"/>
      <c r="D119" s="409"/>
      <c r="E119" s="21"/>
      <c r="F119" s="41">
        <v>455</v>
      </c>
      <c r="G119" s="21"/>
      <c r="H119" s="29">
        <v>1117</v>
      </c>
      <c r="I119" s="71"/>
      <c r="J119" s="70">
        <v>1281</v>
      </c>
      <c r="K119" s="21"/>
      <c r="L119" s="14" t="s">
        <v>308</v>
      </c>
      <c r="M119" s="21"/>
      <c r="N119" s="61"/>
      <c r="O119" s="57"/>
    </row>
    <row r="120" spans="2:15" ht="12.95" customHeight="1" x14ac:dyDescent="0.2">
      <c r="B120" s="409" t="s">
        <v>310</v>
      </c>
      <c r="C120" s="409"/>
      <c r="D120" s="409"/>
      <c r="E120" s="21"/>
      <c r="F120" s="41">
        <v>21</v>
      </c>
      <c r="G120" s="21"/>
      <c r="H120" s="33">
        <v>24.98</v>
      </c>
      <c r="I120" s="67"/>
      <c r="J120" s="66">
        <v>27.58</v>
      </c>
      <c r="K120" s="21"/>
      <c r="L120" s="14" t="s">
        <v>311</v>
      </c>
      <c r="M120" s="21"/>
      <c r="N120" s="61"/>
      <c r="O120" s="57"/>
    </row>
    <row r="121" spans="2:15" ht="12" customHeight="1" x14ac:dyDescent="0.2">
      <c r="B121" s="409" t="s">
        <v>312</v>
      </c>
      <c r="C121" s="409"/>
      <c r="D121" s="409"/>
      <c r="E121" s="21"/>
      <c r="F121" s="22"/>
      <c r="G121" s="21"/>
      <c r="H121" s="22"/>
      <c r="I121" s="21"/>
      <c r="J121" s="61"/>
      <c r="K121" s="21"/>
      <c r="L121" s="22"/>
      <c r="M121" s="21"/>
      <c r="N121" s="61"/>
      <c r="O121" s="57"/>
    </row>
    <row r="122" spans="2:15" ht="12" customHeight="1" x14ac:dyDescent="0.2">
      <c r="B122" s="411" t="s">
        <v>313</v>
      </c>
      <c r="C122" s="411"/>
      <c r="D122" s="411"/>
      <c r="E122" s="21"/>
      <c r="F122" s="19">
        <v>4</v>
      </c>
      <c r="G122" s="65"/>
      <c r="H122" s="19">
        <v>3.9</v>
      </c>
      <c r="I122" s="65"/>
      <c r="J122" s="60">
        <v>3.9</v>
      </c>
      <c r="K122" s="21"/>
      <c r="L122" s="14" t="s">
        <v>162</v>
      </c>
      <c r="M122" s="21"/>
      <c r="N122" s="61"/>
      <c r="O122" s="57"/>
    </row>
    <row r="123" spans="2:15" ht="12" customHeight="1" x14ac:dyDescent="0.2">
      <c r="B123" s="411" t="s">
        <v>314</v>
      </c>
      <c r="C123" s="411"/>
      <c r="D123" s="411"/>
      <c r="E123" s="21"/>
      <c r="F123" s="19">
        <v>3.7</v>
      </c>
      <c r="G123" s="65"/>
      <c r="H123" s="19">
        <v>4.9000000000000004</v>
      </c>
      <c r="I123" s="65"/>
      <c r="J123" s="60">
        <v>3.7</v>
      </c>
      <c r="K123" s="21"/>
      <c r="L123" s="14" t="s">
        <v>162</v>
      </c>
      <c r="M123" s="21"/>
      <c r="N123" s="61"/>
      <c r="O123" s="57"/>
    </row>
    <row r="124" spans="2:15" ht="12" customHeight="1" x14ac:dyDescent="0.2">
      <c r="B124" s="411" t="s">
        <v>315</v>
      </c>
      <c r="C124" s="411"/>
      <c r="D124" s="411"/>
      <c r="E124" s="21"/>
      <c r="F124" s="19">
        <v>30.7</v>
      </c>
      <c r="G124" s="65"/>
      <c r="H124" s="19">
        <v>31.7</v>
      </c>
      <c r="I124" s="65"/>
      <c r="J124" s="60">
        <v>30.6</v>
      </c>
      <c r="K124" s="21"/>
      <c r="L124" s="14" t="s">
        <v>162</v>
      </c>
      <c r="M124" s="21"/>
      <c r="N124" s="61"/>
      <c r="O124" s="57"/>
    </row>
    <row r="125" spans="2:15" ht="12" customHeight="1" x14ac:dyDescent="0.2">
      <c r="B125" s="411" t="s">
        <v>316</v>
      </c>
      <c r="C125" s="411"/>
      <c r="D125" s="411"/>
      <c r="E125" s="21"/>
      <c r="F125" s="19">
        <v>53.7</v>
      </c>
      <c r="G125" s="65"/>
      <c r="H125" s="19">
        <v>52.4</v>
      </c>
      <c r="I125" s="65"/>
      <c r="J125" s="60">
        <v>54.8</v>
      </c>
      <c r="K125" s="21"/>
      <c r="L125" s="14" t="s">
        <v>162</v>
      </c>
      <c r="M125" s="21"/>
      <c r="N125" s="62" t="s">
        <v>146</v>
      </c>
      <c r="O125" s="57"/>
    </row>
    <row r="126" spans="2:15" ht="12" customHeight="1" x14ac:dyDescent="0.2">
      <c r="B126" s="411" t="s">
        <v>317</v>
      </c>
      <c r="C126" s="411"/>
      <c r="D126" s="411"/>
      <c r="E126" s="21"/>
      <c r="F126" s="19">
        <v>2.4</v>
      </c>
      <c r="G126" s="65"/>
      <c r="H126" s="19">
        <v>2.2999999999999998</v>
      </c>
      <c r="I126" s="65"/>
      <c r="J126" s="60">
        <v>1.8</v>
      </c>
      <c r="K126" s="21"/>
      <c r="L126" s="14" t="s">
        <v>162</v>
      </c>
      <c r="M126" s="21"/>
      <c r="N126" s="61"/>
      <c r="O126" s="57"/>
    </row>
    <row r="127" spans="2:15" ht="12" customHeight="1" x14ac:dyDescent="0.2">
      <c r="B127" s="411" t="s">
        <v>318</v>
      </c>
      <c r="C127" s="411"/>
      <c r="D127" s="411"/>
      <c r="E127" s="21"/>
      <c r="F127" s="19">
        <v>5.5</v>
      </c>
      <c r="G127" s="65"/>
      <c r="H127" s="19">
        <v>4.9000000000000004</v>
      </c>
      <c r="I127" s="65"/>
      <c r="J127" s="60">
        <v>5.2</v>
      </c>
      <c r="K127" s="21"/>
      <c r="L127" s="14" t="s">
        <v>162</v>
      </c>
      <c r="M127" s="21"/>
      <c r="N127" s="61"/>
      <c r="O127" s="57"/>
    </row>
    <row r="128" spans="2:15" ht="12" customHeight="1" x14ac:dyDescent="0.2">
      <c r="B128" s="409" t="s">
        <v>319</v>
      </c>
      <c r="C128" s="409"/>
      <c r="D128" s="409"/>
      <c r="E128" s="21"/>
      <c r="F128" s="19">
        <v>3.8</v>
      </c>
      <c r="G128" s="65"/>
      <c r="H128" s="19">
        <v>3.7</v>
      </c>
      <c r="I128" s="65"/>
      <c r="J128" s="60">
        <v>3</v>
      </c>
      <c r="K128" s="21"/>
      <c r="L128" s="14" t="s">
        <v>162</v>
      </c>
      <c r="M128" s="21"/>
      <c r="N128" s="61"/>
      <c r="O128" s="57"/>
    </row>
    <row r="129" spans="2:15" ht="12.6" customHeight="1" x14ac:dyDescent="0.2">
      <c r="B129" s="409" t="s">
        <v>320</v>
      </c>
      <c r="C129" s="409"/>
      <c r="D129" s="409"/>
      <c r="E129" s="21"/>
      <c r="F129" s="69">
        <v>91</v>
      </c>
      <c r="G129" s="65"/>
      <c r="H129" s="19">
        <v>70.5</v>
      </c>
      <c r="I129" s="65"/>
      <c r="J129" s="60">
        <v>85</v>
      </c>
      <c r="K129" s="21"/>
      <c r="L129" s="14" t="s">
        <v>162</v>
      </c>
      <c r="M129" s="21"/>
      <c r="N129" s="61"/>
      <c r="O129" s="57"/>
    </row>
    <row r="130" spans="2:15" ht="12" customHeight="1" x14ac:dyDescent="0.2">
      <c r="B130" s="413" t="s">
        <v>321</v>
      </c>
      <c r="C130" s="413"/>
      <c r="D130" s="413"/>
      <c r="E130" s="21"/>
      <c r="F130" s="22"/>
      <c r="G130" s="21"/>
      <c r="H130" s="22"/>
      <c r="I130" s="21"/>
      <c r="J130" s="61"/>
      <c r="K130" s="21"/>
      <c r="L130" s="22"/>
      <c r="M130" s="21"/>
      <c r="N130" s="61"/>
      <c r="O130" s="57"/>
    </row>
    <row r="131" spans="2:15" ht="12" customHeight="1" x14ac:dyDescent="0.2">
      <c r="B131" s="408" t="s">
        <v>322</v>
      </c>
      <c r="C131" s="408"/>
      <c r="D131" s="408"/>
      <c r="E131" s="21"/>
      <c r="F131" s="19">
        <v>1.6</v>
      </c>
      <c r="G131" s="65"/>
      <c r="H131" s="19">
        <v>1.6</v>
      </c>
      <c r="I131" s="65"/>
      <c r="J131" s="60">
        <v>1.7</v>
      </c>
      <c r="K131" s="21"/>
      <c r="L131" s="22"/>
      <c r="M131" s="21"/>
      <c r="N131" s="62" t="s">
        <v>132</v>
      </c>
      <c r="O131" s="57"/>
    </row>
    <row r="132" spans="2:15" ht="12" customHeight="1" x14ac:dyDescent="0.2">
      <c r="B132" s="409" t="s">
        <v>323</v>
      </c>
      <c r="C132" s="409"/>
      <c r="D132" s="409"/>
      <c r="E132" s="21"/>
      <c r="F132" s="19">
        <v>1.2</v>
      </c>
      <c r="G132" s="65"/>
      <c r="H132" s="19">
        <v>1.2</v>
      </c>
      <c r="I132" s="65"/>
      <c r="J132" s="60">
        <v>1</v>
      </c>
      <c r="K132" s="21"/>
      <c r="L132" s="22"/>
      <c r="M132" s="21"/>
      <c r="N132" s="62" t="s">
        <v>132</v>
      </c>
      <c r="O132" s="57"/>
    </row>
    <row r="133" spans="2:15" ht="12" customHeight="1" x14ac:dyDescent="0.2">
      <c r="B133" s="409" t="s">
        <v>324</v>
      </c>
      <c r="C133" s="409"/>
      <c r="D133" s="409"/>
      <c r="E133" s="21"/>
      <c r="F133" s="19">
        <v>2.2999999999999998</v>
      </c>
      <c r="G133" s="65"/>
      <c r="H133" s="19">
        <v>1.8</v>
      </c>
      <c r="I133" s="65"/>
      <c r="J133" s="60">
        <v>1.9</v>
      </c>
      <c r="K133" s="21"/>
      <c r="L133" s="22"/>
      <c r="M133" s="21"/>
      <c r="N133" s="61"/>
      <c r="O133" s="57"/>
    </row>
    <row r="134" spans="2:15" ht="12" customHeight="1" x14ac:dyDescent="0.2">
      <c r="B134" s="408" t="s">
        <v>325</v>
      </c>
      <c r="C134" s="408"/>
      <c r="D134" s="408"/>
      <c r="E134" s="21"/>
      <c r="F134" s="41">
        <v>86</v>
      </c>
      <c r="G134" s="64"/>
      <c r="H134" s="41">
        <v>95</v>
      </c>
      <c r="I134" s="64"/>
      <c r="J134" s="63">
        <v>79</v>
      </c>
      <c r="K134" s="21"/>
      <c r="L134" s="22"/>
      <c r="M134" s="21"/>
      <c r="N134" s="62" t="s">
        <v>132</v>
      </c>
      <c r="O134" s="57"/>
    </row>
    <row r="135" spans="2:15" ht="12" customHeight="1" x14ac:dyDescent="0.2">
      <c r="B135" s="409" t="s">
        <v>326</v>
      </c>
      <c r="C135" s="409"/>
      <c r="D135" s="409"/>
      <c r="E135" s="21"/>
      <c r="F135" s="41">
        <v>58</v>
      </c>
      <c r="G135" s="64"/>
      <c r="H135" s="41">
        <v>48</v>
      </c>
      <c r="I135" s="64"/>
      <c r="J135" s="63">
        <v>50</v>
      </c>
      <c r="K135" s="21"/>
      <c r="L135" s="22"/>
      <c r="M135" s="21"/>
      <c r="N135" s="62" t="s">
        <v>132</v>
      </c>
      <c r="O135" s="57"/>
    </row>
    <row r="136" spans="2:15" ht="12" customHeight="1" x14ac:dyDescent="0.2">
      <c r="B136" s="408" t="s">
        <v>327</v>
      </c>
      <c r="C136" s="408"/>
      <c r="D136" s="408"/>
      <c r="E136" s="21"/>
      <c r="F136" s="19">
        <v>0.4</v>
      </c>
      <c r="G136" s="65"/>
      <c r="H136" s="19">
        <v>0</v>
      </c>
      <c r="I136" s="65"/>
      <c r="J136" s="60">
        <v>0.2</v>
      </c>
      <c r="K136" s="21"/>
      <c r="L136" s="22"/>
      <c r="M136" s="21"/>
      <c r="N136" s="62" t="s">
        <v>132</v>
      </c>
      <c r="O136" s="57"/>
    </row>
    <row r="137" spans="2:15" ht="12" customHeight="1" x14ac:dyDescent="0.2">
      <c r="B137" s="409" t="s">
        <v>328</v>
      </c>
      <c r="C137" s="409"/>
      <c r="D137" s="409"/>
      <c r="E137" s="21"/>
      <c r="F137" s="19">
        <v>0</v>
      </c>
      <c r="G137" s="65"/>
      <c r="H137" s="19">
        <v>0</v>
      </c>
      <c r="I137" s="65"/>
      <c r="J137" s="60">
        <v>0</v>
      </c>
      <c r="K137" s="21"/>
      <c r="L137" s="22"/>
      <c r="M137" s="21"/>
      <c r="N137" s="62" t="s">
        <v>132</v>
      </c>
      <c r="O137" s="57"/>
    </row>
    <row r="138" spans="2:15" ht="12" customHeight="1" x14ac:dyDescent="0.2">
      <c r="B138" s="409" t="s">
        <v>329</v>
      </c>
      <c r="C138" s="409"/>
      <c r="D138" s="409"/>
      <c r="E138" s="21"/>
      <c r="F138" s="22"/>
      <c r="G138" s="21"/>
      <c r="H138" s="22"/>
      <c r="I138" s="21"/>
      <c r="J138" s="68"/>
      <c r="K138" s="21"/>
      <c r="L138" s="22"/>
      <c r="M138" s="21"/>
      <c r="N138" s="61"/>
      <c r="O138" s="57"/>
    </row>
    <row r="139" spans="2:15" ht="12" customHeight="1" x14ac:dyDescent="0.2">
      <c r="B139" s="411" t="s">
        <v>330</v>
      </c>
      <c r="C139" s="411"/>
      <c r="D139" s="411"/>
      <c r="E139" s="21"/>
      <c r="F139" s="41">
        <v>2</v>
      </c>
      <c r="G139" s="64"/>
      <c r="H139" s="41">
        <v>0</v>
      </c>
      <c r="I139" s="64"/>
      <c r="J139" s="63">
        <v>1</v>
      </c>
      <c r="K139" s="21"/>
      <c r="L139" s="14" t="s">
        <v>308</v>
      </c>
      <c r="M139" s="21"/>
      <c r="N139" s="62" t="s">
        <v>132</v>
      </c>
      <c r="O139" s="57"/>
    </row>
    <row r="140" spans="2:15" ht="12.95" customHeight="1" x14ac:dyDescent="0.2">
      <c r="B140" s="411" t="s">
        <v>331</v>
      </c>
      <c r="C140" s="411"/>
      <c r="D140" s="411"/>
      <c r="E140" s="21"/>
      <c r="F140" s="41">
        <v>3</v>
      </c>
      <c r="G140" s="64"/>
      <c r="H140" s="41">
        <v>1</v>
      </c>
      <c r="I140" s="64"/>
      <c r="J140" s="63">
        <v>4</v>
      </c>
      <c r="K140" s="21"/>
      <c r="L140" s="14" t="s">
        <v>308</v>
      </c>
      <c r="M140" s="21"/>
      <c r="N140" s="62" t="s">
        <v>132</v>
      </c>
      <c r="O140" s="57"/>
    </row>
    <row r="141" spans="2:15" ht="12" customHeight="1" x14ac:dyDescent="0.2">
      <c r="B141" s="414" t="s">
        <v>332</v>
      </c>
      <c r="C141" s="414"/>
      <c r="D141" s="414"/>
      <c r="E141" s="21"/>
      <c r="F141" s="21"/>
      <c r="G141" s="21"/>
      <c r="H141" s="21"/>
      <c r="I141" s="21"/>
      <c r="J141" s="21"/>
      <c r="K141" s="21"/>
      <c r="L141" s="21"/>
      <c r="M141" s="21"/>
      <c r="N141" s="21"/>
      <c r="O141" s="57"/>
    </row>
    <row r="142" spans="2:15" ht="12" customHeight="1" x14ac:dyDescent="0.2">
      <c r="B142" s="411" t="s">
        <v>273</v>
      </c>
      <c r="C142" s="411"/>
      <c r="D142" s="411"/>
      <c r="E142" s="21"/>
      <c r="F142" s="19">
        <v>2.2000000000000002</v>
      </c>
      <c r="G142" s="65"/>
      <c r="H142" s="19">
        <v>3.4</v>
      </c>
      <c r="I142" s="65"/>
      <c r="J142" s="60">
        <v>3.2</v>
      </c>
      <c r="K142" s="21"/>
      <c r="L142" s="22"/>
      <c r="M142" s="21"/>
      <c r="N142" s="62" t="s">
        <v>132</v>
      </c>
      <c r="O142" s="57"/>
    </row>
    <row r="143" spans="2:15" ht="12" customHeight="1" x14ac:dyDescent="0.2">
      <c r="B143" s="411" t="s">
        <v>276</v>
      </c>
      <c r="C143" s="411"/>
      <c r="D143" s="411"/>
      <c r="E143" s="21"/>
      <c r="F143" s="19">
        <v>2.1</v>
      </c>
      <c r="G143" s="65"/>
      <c r="H143" s="19">
        <v>1.6</v>
      </c>
      <c r="I143" s="65"/>
      <c r="J143" s="60">
        <v>1.7</v>
      </c>
      <c r="K143" s="21"/>
      <c r="L143" s="22"/>
      <c r="M143" s="21"/>
      <c r="N143" s="62" t="s">
        <v>132</v>
      </c>
      <c r="O143" s="57"/>
    </row>
    <row r="144" spans="2:15" ht="12" customHeight="1" x14ac:dyDescent="0.2">
      <c r="B144" s="411" t="s">
        <v>277</v>
      </c>
      <c r="C144" s="411"/>
      <c r="D144" s="411"/>
      <c r="E144" s="21"/>
      <c r="F144" s="19">
        <v>1.6</v>
      </c>
      <c r="G144" s="65"/>
      <c r="H144" s="19">
        <v>1</v>
      </c>
      <c r="I144" s="65"/>
      <c r="J144" s="60">
        <v>1.5</v>
      </c>
      <c r="K144" s="21"/>
      <c r="L144" s="22"/>
      <c r="M144" s="21"/>
      <c r="N144" s="62" t="s">
        <v>132</v>
      </c>
      <c r="O144" s="57"/>
    </row>
    <row r="145" spans="2:15" ht="12" customHeight="1" x14ac:dyDescent="0.2">
      <c r="B145" s="411" t="s">
        <v>279</v>
      </c>
      <c r="C145" s="411"/>
      <c r="D145" s="411"/>
      <c r="E145" s="21"/>
      <c r="F145" s="19">
        <v>0.9</v>
      </c>
      <c r="G145" s="65"/>
      <c r="H145" s="19">
        <v>0.7</v>
      </c>
      <c r="I145" s="65"/>
      <c r="J145" s="60">
        <v>0.7</v>
      </c>
      <c r="K145" s="21"/>
      <c r="L145" s="22"/>
      <c r="M145" s="21"/>
      <c r="N145" s="62" t="s">
        <v>132</v>
      </c>
      <c r="O145" s="57"/>
    </row>
    <row r="146" spans="2:15" ht="12" customHeight="1" x14ac:dyDescent="0.2">
      <c r="B146" s="411" t="s">
        <v>280</v>
      </c>
      <c r="C146" s="411"/>
      <c r="D146" s="411"/>
      <c r="E146" s="21"/>
      <c r="F146" s="19">
        <v>1.1000000000000001</v>
      </c>
      <c r="G146" s="65"/>
      <c r="H146" s="19">
        <v>0.9</v>
      </c>
      <c r="I146" s="65"/>
      <c r="J146" s="60">
        <v>0.6</v>
      </c>
      <c r="K146" s="21"/>
      <c r="L146" s="22"/>
      <c r="M146" s="21"/>
      <c r="N146" s="62" t="s">
        <v>132</v>
      </c>
      <c r="O146" s="57"/>
    </row>
    <row r="147" spans="2:15" ht="12" customHeight="1" x14ac:dyDescent="0.2">
      <c r="B147" s="408" t="s">
        <v>333</v>
      </c>
      <c r="C147" s="408"/>
      <c r="D147" s="408"/>
      <c r="E147" s="21"/>
      <c r="F147" s="33">
        <v>0.47</v>
      </c>
      <c r="G147" s="67"/>
      <c r="H147" s="33">
        <v>0.28000000000000003</v>
      </c>
      <c r="I147" s="67"/>
      <c r="J147" s="66">
        <v>0.84</v>
      </c>
      <c r="K147" s="21"/>
      <c r="L147" s="22"/>
      <c r="M147" s="21"/>
      <c r="N147" s="61"/>
      <c r="O147" s="57"/>
    </row>
    <row r="148" spans="2:15" ht="12" customHeight="1" x14ac:dyDescent="0.2">
      <c r="B148" s="408" t="s">
        <v>334</v>
      </c>
      <c r="C148" s="408"/>
      <c r="D148" s="408"/>
      <c r="E148" s="21"/>
      <c r="F148" s="33">
        <v>1.37</v>
      </c>
      <c r="G148" s="67"/>
      <c r="H148" s="33">
        <v>1.3</v>
      </c>
      <c r="I148" s="67"/>
      <c r="J148" s="66">
        <v>1.66</v>
      </c>
      <c r="K148" s="21"/>
      <c r="L148" s="22"/>
      <c r="M148" s="21"/>
      <c r="N148" s="61"/>
      <c r="O148" s="57"/>
    </row>
    <row r="149" spans="2:15" ht="12" customHeight="1" x14ac:dyDescent="0.2">
      <c r="B149" s="409" t="s">
        <v>335</v>
      </c>
      <c r="C149" s="409"/>
      <c r="D149" s="409"/>
      <c r="E149" s="21"/>
      <c r="F149" s="33">
        <v>97.5</v>
      </c>
      <c r="G149" s="67"/>
      <c r="H149" s="33">
        <v>97.7</v>
      </c>
      <c r="I149" s="67"/>
      <c r="J149" s="66">
        <v>97.2</v>
      </c>
      <c r="K149" s="21"/>
      <c r="L149" s="14" t="s">
        <v>162</v>
      </c>
      <c r="M149" s="21"/>
      <c r="N149" s="61"/>
      <c r="O149" s="57"/>
    </row>
    <row r="150" spans="2:15" ht="12.95" customHeight="1" x14ac:dyDescent="0.2">
      <c r="B150" s="409" t="s">
        <v>336</v>
      </c>
      <c r="C150" s="409"/>
      <c r="D150" s="409"/>
      <c r="E150" s="21"/>
      <c r="F150" s="33">
        <v>94.7</v>
      </c>
      <c r="G150" s="67"/>
      <c r="H150" s="33">
        <v>92.6</v>
      </c>
      <c r="I150" s="67"/>
      <c r="J150" s="66">
        <v>93.6</v>
      </c>
      <c r="K150" s="21"/>
      <c r="L150" s="14" t="s">
        <v>162</v>
      </c>
      <c r="M150" s="21"/>
      <c r="N150" s="61"/>
      <c r="O150" s="57"/>
    </row>
    <row r="151" spans="2:15" ht="12" customHeight="1" x14ac:dyDescent="0.2">
      <c r="B151" s="410" t="s">
        <v>337</v>
      </c>
      <c r="C151" s="410"/>
      <c r="D151" s="410"/>
      <c r="E151" s="21"/>
      <c r="F151" s="22"/>
      <c r="G151" s="21"/>
      <c r="H151" s="22"/>
      <c r="I151" s="21"/>
      <c r="J151" s="61"/>
      <c r="K151" s="21"/>
      <c r="L151" s="22"/>
      <c r="M151" s="21"/>
      <c r="N151" s="61"/>
      <c r="O151" s="57"/>
    </row>
    <row r="152" spans="2:15" ht="12" customHeight="1" x14ac:dyDescent="0.2">
      <c r="B152" s="409" t="s">
        <v>338</v>
      </c>
      <c r="C152" s="409"/>
      <c r="D152" s="409"/>
      <c r="E152" s="21"/>
      <c r="F152" s="19">
        <v>97.4</v>
      </c>
      <c r="G152" s="65"/>
      <c r="H152" s="19">
        <v>96.5</v>
      </c>
      <c r="I152" s="65"/>
      <c r="J152" s="60">
        <v>96.4</v>
      </c>
      <c r="K152" s="21"/>
      <c r="L152" s="14" t="s">
        <v>162</v>
      </c>
      <c r="M152" s="21"/>
      <c r="N152" s="62" t="s">
        <v>146</v>
      </c>
      <c r="O152" s="57"/>
    </row>
    <row r="153" spans="2:15" ht="12" customHeight="1" x14ac:dyDescent="0.2">
      <c r="B153" s="409" t="s">
        <v>339</v>
      </c>
      <c r="C153" s="409"/>
      <c r="D153" s="409"/>
      <c r="E153" s="21"/>
      <c r="F153" s="19">
        <v>40</v>
      </c>
      <c r="G153" s="65"/>
      <c r="H153" s="19">
        <v>41.4</v>
      </c>
      <c r="I153" s="65"/>
      <c r="J153" s="60">
        <v>40</v>
      </c>
      <c r="K153" s="21"/>
      <c r="L153" s="14" t="s">
        <v>162</v>
      </c>
      <c r="M153" s="21"/>
      <c r="N153" s="61"/>
      <c r="O153" s="57"/>
    </row>
    <row r="154" spans="2:15" ht="12" customHeight="1" x14ac:dyDescent="0.2">
      <c r="B154" s="409" t="s">
        <v>340</v>
      </c>
      <c r="C154" s="409"/>
      <c r="D154" s="409"/>
      <c r="E154" s="21"/>
      <c r="F154" s="14" t="s">
        <v>142</v>
      </c>
      <c r="G154" s="21"/>
      <c r="H154" s="19">
        <v>41.9</v>
      </c>
      <c r="I154" s="21"/>
      <c r="J154" s="60">
        <v>42.9</v>
      </c>
      <c r="K154" s="21"/>
      <c r="L154" s="14" t="s">
        <v>162</v>
      </c>
      <c r="M154" s="21"/>
      <c r="N154" s="62" t="s">
        <v>146</v>
      </c>
      <c r="O154" s="57"/>
    </row>
    <row r="155" spans="2:15" ht="12" customHeight="1" x14ac:dyDescent="0.2">
      <c r="B155" s="409" t="s">
        <v>341</v>
      </c>
      <c r="C155" s="409"/>
      <c r="D155" s="409"/>
      <c r="E155" s="21"/>
      <c r="F155" s="41">
        <v>89</v>
      </c>
      <c r="G155" s="21"/>
      <c r="H155" s="41">
        <v>98</v>
      </c>
      <c r="I155" s="21"/>
      <c r="J155" s="63">
        <v>99</v>
      </c>
      <c r="K155" s="21"/>
      <c r="L155" s="14" t="s">
        <v>162</v>
      </c>
      <c r="M155" s="21"/>
      <c r="N155" s="62" t="s">
        <v>146</v>
      </c>
      <c r="O155" s="57"/>
    </row>
    <row r="156" spans="2:15" ht="12" customHeight="1" x14ac:dyDescent="0.2">
      <c r="B156" s="410" t="s">
        <v>342</v>
      </c>
      <c r="C156" s="410"/>
      <c r="D156" s="410"/>
      <c r="E156" s="21"/>
      <c r="F156" s="22"/>
      <c r="G156" s="21"/>
      <c r="H156" s="22"/>
      <c r="I156" s="21"/>
      <c r="J156" s="61"/>
      <c r="K156" s="21"/>
      <c r="L156" s="22"/>
      <c r="M156" s="21"/>
      <c r="N156" s="61"/>
      <c r="O156" s="57"/>
    </row>
    <row r="157" spans="2:15" ht="12" customHeight="1" x14ac:dyDescent="0.2">
      <c r="B157" s="409" t="s">
        <v>343</v>
      </c>
      <c r="C157" s="409"/>
      <c r="D157" s="409"/>
      <c r="E157" s="21"/>
      <c r="F157" s="41">
        <v>239</v>
      </c>
      <c r="G157" s="21"/>
      <c r="H157" s="41">
        <v>238</v>
      </c>
      <c r="I157" s="21"/>
      <c r="J157" s="63">
        <v>233</v>
      </c>
      <c r="K157" s="21"/>
      <c r="L157" s="14" t="s">
        <v>202</v>
      </c>
      <c r="M157" s="21"/>
      <c r="N157" s="62" t="s">
        <v>146</v>
      </c>
      <c r="O157" s="57"/>
    </row>
    <row r="158" spans="2:15" ht="12" customHeight="1" x14ac:dyDescent="0.2">
      <c r="B158" s="417" t="s">
        <v>344</v>
      </c>
      <c r="C158" s="417"/>
      <c r="D158" s="417"/>
      <c r="E158" s="21"/>
      <c r="F158" s="14" t="s">
        <v>142</v>
      </c>
      <c r="G158" s="21"/>
      <c r="H158" s="41">
        <v>40</v>
      </c>
      <c r="I158" s="21"/>
      <c r="J158" s="63">
        <v>36</v>
      </c>
      <c r="K158" s="21"/>
      <c r="L158" s="14" t="s">
        <v>162</v>
      </c>
      <c r="M158" s="21"/>
      <c r="N158" s="62" t="s">
        <v>146</v>
      </c>
      <c r="O158" s="57"/>
    </row>
    <row r="159" spans="2:15" ht="12.95" customHeight="1" x14ac:dyDescent="0.2">
      <c r="B159" s="417" t="s">
        <v>345</v>
      </c>
      <c r="C159" s="417"/>
      <c r="D159" s="417"/>
      <c r="E159" s="21"/>
      <c r="F159" s="14" t="s">
        <v>142</v>
      </c>
      <c r="G159" s="21"/>
      <c r="H159" s="41">
        <v>15</v>
      </c>
      <c r="I159" s="21"/>
      <c r="J159" s="63">
        <v>9</v>
      </c>
      <c r="K159" s="21"/>
      <c r="L159" s="14" t="s">
        <v>162</v>
      </c>
      <c r="M159" s="21"/>
      <c r="N159" s="62" t="s">
        <v>146</v>
      </c>
      <c r="O159" s="57"/>
    </row>
    <row r="160" spans="2:15" ht="12" customHeight="1" x14ac:dyDescent="0.2">
      <c r="B160" s="417" t="s">
        <v>346</v>
      </c>
      <c r="C160" s="417"/>
      <c r="D160" s="417"/>
      <c r="E160" s="21"/>
      <c r="F160" s="14" t="s">
        <v>142</v>
      </c>
      <c r="G160" s="21"/>
      <c r="H160" s="41">
        <v>8</v>
      </c>
      <c r="I160" s="21"/>
      <c r="J160" s="63">
        <v>9</v>
      </c>
      <c r="K160" s="21"/>
      <c r="L160" s="14" t="s">
        <v>162</v>
      </c>
      <c r="M160" s="21"/>
      <c r="N160" s="62" t="s">
        <v>146</v>
      </c>
      <c r="O160" s="57"/>
    </row>
    <row r="161" spans="2:15" ht="12" customHeight="1" x14ac:dyDescent="0.2">
      <c r="B161" s="417" t="s">
        <v>347</v>
      </c>
      <c r="C161" s="417"/>
      <c r="D161" s="417"/>
      <c r="E161" s="21"/>
      <c r="F161" s="14" t="s">
        <v>142</v>
      </c>
      <c r="G161" s="21"/>
      <c r="H161" s="41">
        <v>9</v>
      </c>
      <c r="I161" s="21"/>
      <c r="J161" s="63">
        <v>18</v>
      </c>
      <c r="K161" s="21"/>
      <c r="L161" s="14" t="s">
        <v>162</v>
      </c>
      <c r="M161" s="21"/>
      <c r="N161" s="62" t="s">
        <v>146</v>
      </c>
      <c r="O161" s="57"/>
    </row>
    <row r="162" spans="2:15" ht="12" customHeight="1" x14ac:dyDescent="0.2">
      <c r="B162" s="417" t="s">
        <v>348</v>
      </c>
      <c r="C162" s="417"/>
      <c r="D162" s="417"/>
      <c r="E162" s="21"/>
      <c r="F162" s="14" t="s">
        <v>142</v>
      </c>
      <c r="G162" s="21"/>
      <c r="H162" s="41">
        <v>28</v>
      </c>
      <c r="I162" s="21"/>
      <c r="J162" s="63">
        <v>28</v>
      </c>
      <c r="K162" s="21"/>
      <c r="L162" s="14" t="s">
        <v>162</v>
      </c>
      <c r="M162" s="21"/>
      <c r="N162" s="62" t="s">
        <v>146</v>
      </c>
      <c r="O162" s="57"/>
    </row>
    <row r="163" spans="2:15" ht="12" customHeight="1" x14ac:dyDescent="0.2">
      <c r="B163" s="417" t="s">
        <v>349</v>
      </c>
      <c r="C163" s="417"/>
      <c r="D163" s="417"/>
      <c r="E163" s="21"/>
      <c r="F163" s="14" t="s">
        <v>142</v>
      </c>
      <c r="G163" s="21"/>
      <c r="H163" s="41">
        <v>35</v>
      </c>
      <c r="I163" s="21"/>
      <c r="J163" s="63">
        <v>28</v>
      </c>
      <c r="K163" s="21"/>
      <c r="L163" s="14" t="s">
        <v>162</v>
      </c>
      <c r="M163" s="21"/>
      <c r="N163" s="62" t="s">
        <v>146</v>
      </c>
      <c r="O163" s="57"/>
    </row>
    <row r="164" spans="2:15" ht="12" customHeight="1" x14ac:dyDescent="0.2">
      <c r="B164" s="418" t="s">
        <v>350</v>
      </c>
      <c r="C164" s="418"/>
      <c r="D164" s="418"/>
      <c r="E164" s="418"/>
      <c r="F164" s="418"/>
      <c r="G164" s="418"/>
      <c r="H164" s="418"/>
      <c r="I164" s="418"/>
      <c r="J164" s="418"/>
      <c r="K164" s="418"/>
      <c r="L164" s="418"/>
      <c r="M164" s="418"/>
      <c r="N164" s="418"/>
      <c r="O164" s="21"/>
    </row>
    <row r="165" spans="2:15" ht="12" customHeight="1" x14ac:dyDescent="0.2">
      <c r="B165" s="411" t="s">
        <v>351</v>
      </c>
      <c r="C165" s="411"/>
      <c r="D165" s="411"/>
      <c r="E165" s="21"/>
      <c r="F165" s="41">
        <v>93</v>
      </c>
      <c r="G165" s="64"/>
      <c r="H165" s="41">
        <v>94</v>
      </c>
      <c r="I165" s="64"/>
      <c r="J165" s="63">
        <v>94</v>
      </c>
      <c r="K165" s="21"/>
      <c r="L165" s="14" t="s">
        <v>162</v>
      </c>
      <c r="M165" s="21"/>
      <c r="N165" s="62" t="s">
        <v>146</v>
      </c>
      <c r="O165" s="21"/>
    </row>
    <row r="166" spans="2:15" ht="12" customHeight="1" x14ac:dyDescent="0.2">
      <c r="B166" s="411" t="s">
        <v>352</v>
      </c>
      <c r="C166" s="411"/>
      <c r="D166" s="411"/>
      <c r="E166" s="21"/>
      <c r="F166" s="41">
        <v>92</v>
      </c>
      <c r="G166" s="64"/>
      <c r="H166" s="41">
        <v>95</v>
      </c>
      <c r="I166" s="64"/>
      <c r="J166" s="63">
        <v>95</v>
      </c>
      <c r="K166" s="21"/>
      <c r="L166" s="14" t="s">
        <v>162</v>
      </c>
      <c r="M166" s="21"/>
      <c r="N166" s="62" t="s">
        <v>146</v>
      </c>
      <c r="O166" s="21"/>
    </row>
    <row r="167" spans="2:15" ht="12" customHeight="1" x14ac:dyDescent="0.2">
      <c r="B167" s="411" t="s">
        <v>353</v>
      </c>
      <c r="C167" s="411"/>
      <c r="D167" s="411"/>
      <c r="E167" s="21"/>
      <c r="F167" s="41">
        <v>81</v>
      </c>
      <c r="G167" s="64"/>
      <c r="H167" s="41">
        <v>92</v>
      </c>
      <c r="I167" s="64"/>
      <c r="J167" s="63">
        <v>93</v>
      </c>
      <c r="K167" s="21"/>
      <c r="L167" s="14" t="s">
        <v>162</v>
      </c>
      <c r="M167" s="21"/>
      <c r="N167" s="62" t="s">
        <v>146</v>
      </c>
      <c r="O167" s="21"/>
    </row>
    <row r="168" spans="2:15" ht="12" customHeight="1" x14ac:dyDescent="0.2">
      <c r="B168" s="410" t="s">
        <v>354</v>
      </c>
      <c r="C168" s="410"/>
      <c r="D168" s="410"/>
      <c r="E168" s="21"/>
      <c r="F168" s="22"/>
      <c r="G168" s="21"/>
      <c r="H168" s="22"/>
      <c r="I168" s="21"/>
      <c r="J168" s="61"/>
      <c r="K168" s="21"/>
      <c r="L168" s="22"/>
      <c r="M168" s="21"/>
      <c r="N168" s="61"/>
      <c r="O168" s="21"/>
    </row>
    <row r="169" spans="2:15" ht="12.6" customHeight="1" x14ac:dyDescent="0.2">
      <c r="B169" s="408" t="s">
        <v>355</v>
      </c>
      <c r="C169" s="408"/>
      <c r="D169" s="408"/>
      <c r="E169" s="21"/>
      <c r="F169" s="14" t="s">
        <v>142</v>
      </c>
      <c r="G169" s="21"/>
      <c r="H169" s="14" t="s">
        <v>142</v>
      </c>
      <c r="I169" s="21"/>
      <c r="J169" s="60">
        <v>7.9</v>
      </c>
      <c r="K169" s="21"/>
      <c r="L169" s="14" t="s">
        <v>356</v>
      </c>
      <c r="M169" s="21"/>
      <c r="N169" s="59" t="s">
        <v>143</v>
      </c>
      <c r="O169" s="21"/>
    </row>
    <row r="170" spans="2:15" ht="6" customHeight="1" x14ac:dyDescent="0.2">
      <c r="B170" s="21"/>
      <c r="C170" s="21"/>
      <c r="D170" s="21"/>
      <c r="E170" s="21"/>
      <c r="F170" s="10"/>
      <c r="G170" s="21"/>
      <c r="H170" s="10"/>
      <c r="I170" s="21"/>
      <c r="J170" s="378"/>
      <c r="K170" s="21"/>
      <c r="L170" s="10"/>
      <c r="M170" s="21"/>
      <c r="N170" s="379"/>
      <c r="O170" s="21"/>
    </row>
    <row r="171" spans="2:15" ht="219.95" customHeight="1" x14ac:dyDescent="0.2">
      <c r="B171" s="389" t="s">
        <v>357</v>
      </c>
      <c r="C171" s="389"/>
      <c r="D171" s="389"/>
      <c r="E171" s="389"/>
      <c r="F171" s="389"/>
      <c r="G171" s="389"/>
      <c r="H171" s="389"/>
      <c r="I171" s="389"/>
      <c r="J171" s="389"/>
      <c r="K171" s="389"/>
      <c r="L171" s="389"/>
      <c r="M171" s="389"/>
      <c r="N171" s="389"/>
      <c r="O171" s="58"/>
    </row>
  </sheetData>
  <mergeCells count="170">
    <mergeCell ref="L2:N2"/>
    <mergeCell ref="G164:H164"/>
    <mergeCell ref="I164:J164"/>
    <mergeCell ref="B142:D142"/>
    <mergeCell ref="B157:D157"/>
    <mergeCell ref="B150:D150"/>
    <mergeCell ref="B151:D151"/>
    <mergeCell ref="B132:D132"/>
    <mergeCell ref="B133:D133"/>
    <mergeCell ref="B134:D134"/>
    <mergeCell ref="B135:D135"/>
    <mergeCell ref="B136:D136"/>
    <mergeCell ref="B137:D137"/>
    <mergeCell ref="B152:D152"/>
    <mergeCell ref="B153:D153"/>
    <mergeCell ref="B154:D154"/>
    <mergeCell ref="B155:D155"/>
    <mergeCell ref="B156:D156"/>
    <mergeCell ref="B161:D161"/>
    <mergeCell ref="B162:D162"/>
    <mergeCell ref="B163:D163"/>
    <mergeCell ref="B164:F164"/>
    <mergeCell ref="B126:D126"/>
    <mergeCell ref="B127:D127"/>
    <mergeCell ref="B171:N171"/>
    <mergeCell ref="B165:D165"/>
    <mergeCell ref="B166:D166"/>
    <mergeCell ref="B167:D167"/>
    <mergeCell ref="B168:D168"/>
    <mergeCell ref="B169:D169"/>
    <mergeCell ref="B42:D42"/>
    <mergeCell ref="B41:D41"/>
    <mergeCell ref="B158:D158"/>
    <mergeCell ref="B159:D159"/>
    <mergeCell ref="B160:D160"/>
    <mergeCell ref="B143:D143"/>
    <mergeCell ref="B144:D144"/>
    <mergeCell ref="B145:D145"/>
    <mergeCell ref="B146:D146"/>
    <mergeCell ref="B147:D147"/>
    <mergeCell ref="B148:D148"/>
    <mergeCell ref="B149:D149"/>
    <mergeCell ref="B138:D138"/>
    <mergeCell ref="B139:D139"/>
    <mergeCell ref="B140:D140"/>
    <mergeCell ref="B141:D141"/>
    <mergeCell ref="K164:L164"/>
    <mergeCell ref="M164:N164"/>
    <mergeCell ref="B128:D128"/>
    <mergeCell ref="B129:D129"/>
    <mergeCell ref="B130:D130"/>
    <mergeCell ref="B131:D131"/>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8:D108"/>
    <mergeCell ref="B109:D109"/>
    <mergeCell ref="B110:D110"/>
    <mergeCell ref="B111:D111"/>
    <mergeCell ref="B112:D112"/>
    <mergeCell ref="B113:D113"/>
    <mergeCell ref="B104:D104"/>
    <mergeCell ref="B105:D105"/>
    <mergeCell ref="B106:D106"/>
    <mergeCell ref="B107:D107"/>
    <mergeCell ref="B95:D95"/>
    <mergeCell ref="B96:D96"/>
    <mergeCell ref="B97:D97"/>
    <mergeCell ref="B98:D98"/>
    <mergeCell ref="B99:D99"/>
    <mergeCell ref="B93:D93"/>
    <mergeCell ref="B94:D94"/>
    <mergeCell ref="B100:D100"/>
    <mergeCell ref="B101:D101"/>
    <mergeCell ref="B102:D102"/>
    <mergeCell ref="B103:D103"/>
    <mergeCell ref="B87:D87"/>
    <mergeCell ref="B88:D88"/>
    <mergeCell ref="B89:D89"/>
    <mergeCell ref="B90:D90"/>
    <mergeCell ref="B91:D91"/>
    <mergeCell ref="B92:D92"/>
    <mergeCell ref="B81:D81"/>
    <mergeCell ref="B82:D82"/>
    <mergeCell ref="B83:D83"/>
    <mergeCell ref="B84:D84"/>
    <mergeCell ref="B85:D85"/>
    <mergeCell ref="B86:D86"/>
    <mergeCell ref="B75:D75"/>
    <mergeCell ref="B76:D76"/>
    <mergeCell ref="B77:D77"/>
    <mergeCell ref="B78:D78"/>
    <mergeCell ref="B79:D79"/>
    <mergeCell ref="B80:D80"/>
    <mergeCell ref="B69:D69"/>
    <mergeCell ref="B70:D70"/>
    <mergeCell ref="B71:D71"/>
    <mergeCell ref="B72:D72"/>
    <mergeCell ref="B73:D73"/>
    <mergeCell ref="B74:D74"/>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8:D48"/>
    <mergeCell ref="B49:D49"/>
    <mergeCell ref="B50:D50"/>
    <mergeCell ref="B32:D32"/>
    <mergeCell ref="B33:D33"/>
    <mergeCell ref="B34:D34"/>
    <mergeCell ref="B35:D35"/>
    <mergeCell ref="B36:D36"/>
    <mergeCell ref="B37:D37"/>
    <mergeCell ref="B38:D38"/>
    <mergeCell ref="B30:D30"/>
    <mergeCell ref="B31:D31"/>
    <mergeCell ref="B43:D43"/>
    <mergeCell ref="B45:D45"/>
    <mergeCell ref="B46:D46"/>
    <mergeCell ref="B47:D47"/>
    <mergeCell ref="B39:D39"/>
    <mergeCell ref="B40:D40"/>
    <mergeCell ref="B24:D24"/>
    <mergeCell ref="B25:D25"/>
    <mergeCell ref="B26:D26"/>
    <mergeCell ref="B27:D27"/>
    <mergeCell ref="B28:D28"/>
    <mergeCell ref="B29:D29"/>
    <mergeCell ref="B20:D20"/>
    <mergeCell ref="B21:D21"/>
    <mergeCell ref="B22:D22"/>
    <mergeCell ref="B23:D23"/>
    <mergeCell ref="B12:D12"/>
    <mergeCell ref="B13:D13"/>
    <mergeCell ref="B14:D14"/>
    <mergeCell ref="B15:D15"/>
    <mergeCell ref="B16:D16"/>
    <mergeCell ref="B17:D17"/>
    <mergeCell ref="B4:N4"/>
    <mergeCell ref="B5:N5"/>
    <mergeCell ref="B7:D7"/>
    <mergeCell ref="B8:D8"/>
    <mergeCell ref="B9:D9"/>
    <mergeCell ref="B10:D10"/>
    <mergeCell ref="B11:D11"/>
    <mergeCell ref="B18:D18"/>
    <mergeCell ref="B19:D19"/>
  </mergeCells>
  <pageMargins left="0.7" right="0.7" top="0.75" bottom="0.75" header="0.3" footer="0.3"/>
  <pageSetup paperSize="256"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705EB-1500-5B43-A3A9-F43C3EF91A2E}">
  <dimension ref="B2:P66"/>
  <sheetViews>
    <sheetView showGridLines="0" tabSelected="1" zoomScale="140" zoomScaleNormal="140" workbookViewId="0">
      <pane xSplit="2" ySplit="5" topLeftCell="C6" activePane="bottomRight" state="frozen"/>
      <selection pane="topRight" activeCell="C1" sqref="C1"/>
      <selection pane="bottomLeft" activeCell="A6" sqref="A6"/>
      <selection pane="bottomRight" activeCell="N16" sqref="N16"/>
    </sheetView>
  </sheetViews>
  <sheetFormatPr baseColWidth="10" defaultColWidth="9" defaultRowHeight="14.25" x14ac:dyDescent="0.2"/>
  <cols>
    <col min="1" max="1" width="2.375" customWidth="1"/>
    <col min="2" max="2" width="43.875" customWidth="1"/>
    <col min="3" max="3" width="1.125" customWidth="1"/>
    <col min="4" max="4" width="15.875" customWidth="1"/>
    <col min="5" max="5" width="1.125" customWidth="1"/>
    <col min="6" max="6" width="15.875" customWidth="1"/>
    <col min="7" max="7" width="1.125" customWidth="1"/>
    <col min="8" max="8" width="15.875" customWidth="1"/>
    <col min="9" max="9" width="1.125" customWidth="1"/>
    <col min="10" max="10" width="15.875" customWidth="1"/>
    <col min="11" max="11" width="1.125" customWidth="1"/>
    <col min="12" max="12" width="15.875" customWidth="1"/>
    <col min="13" max="13" width="1.125" customWidth="1"/>
    <col min="14" max="14" width="17.875" customWidth="1"/>
    <col min="15" max="15" width="1.125" customWidth="1"/>
    <col min="16" max="16" width="15.875" customWidth="1"/>
    <col min="17" max="17" width="2.375" customWidth="1"/>
  </cols>
  <sheetData>
    <row r="2" spans="2:16" ht="33.950000000000003" customHeight="1" x14ac:dyDescent="0.2">
      <c r="B2" s="385"/>
      <c r="P2" s="388" t="s">
        <v>0</v>
      </c>
    </row>
    <row r="4" spans="2:16" s="371" customFormat="1" ht="23.1" customHeight="1" x14ac:dyDescent="0.2">
      <c r="B4" s="371" t="s">
        <v>358</v>
      </c>
      <c r="D4" s="371">
        <v>2023</v>
      </c>
    </row>
    <row r="5" spans="2:16" ht="20.100000000000001" customHeight="1" thickBot="1" x14ac:dyDescent="0.25">
      <c r="B5" s="419" t="s">
        <v>359</v>
      </c>
      <c r="C5" s="419"/>
      <c r="D5" s="419"/>
      <c r="E5" s="419"/>
      <c r="F5" s="419"/>
      <c r="G5" s="419"/>
      <c r="H5" s="419"/>
      <c r="I5" s="419"/>
      <c r="J5" s="419"/>
      <c r="K5" s="419"/>
      <c r="L5" s="419"/>
      <c r="M5" s="419"/>
      <c r="N5" s="419"/>
      <c r="O5" s="419"/>
      <c r="P5" s="419"/>
    </row>
    <row r="6" spans="2:16" s="213" customFormat="1" ht="18" x14ac:dyDescent="0.15">
      <c r="B6" s="209" t="s">
        <v>360</v>
      </c>
      <c r="C6" s="210"/>
      <c r="D6" s="211" t="s">
        <v>361</v>
      </c>
      <c r="E6" s="210"/>
      <c r="F6" s="276" t="s">
        <v>362</v>
      </c>
      <c r="G6" s="210"/>
      <c r="H6" s="211" t="s">
        <v>363</v>
      </c>
      <c r="I6" s="210"/>
      <c r="J6" s="211" t="s">
        <v>364</v>
      </c>
      <c r="K6" s="210"/>
      <c r="L6" s="211" t="s">
        <v>365</v>
      </c>
      <c r="M6" s="210"/>
      <c r="N6" s="212" t="s">
        <v>366</v>
      </c>
      <c r="O6" s="210"/>
      <c r="P6" s="211" t="s">
        <v>367</v>
      </c>
    </row>
    <row r="7" spans="2:16" s="213" customFormat="1" ht="9" x14ac:dyDescent="0.15">
      <c r="B7" s="214" t="s">
        <v>368</v>
      </c>
      <c r="C7" s="210"/>
      <c r="D7" s="215" t="s">
        <v>369</v>
      </c>
      <c r="E7" s="210"/>
      <c r="F7" s="233" t="s">
        <v>142</v>
      </c>
      <c r="G7" s="210"/>
      <c r="H7" s="216" t="s">
        <v>142</v>
      </c>
      <c r="I7" s="210"/>
      <c r="J7" s="217" t="s">
        <v>142</v>
      </c>
      <c r="K7" s="210"/>
      <c r="L7" s="216" t="s">
        <v>142</v>
      </c>
      <c r="M7" s="210"/>
      <c r="N7" s="218" t="s">
        <v>142</v>
      </c>
      <c r="O7" s="210"/>
      <c r="P7" s="215" t="s">
        <v>142</v>
      </c>
    </row>
    <row r="8" spans="2:16" s="213" customFormat="1" ht="9" x14ac:dyDescent="0.15">
      <c r="B8" s="214" t="s">
        <v>370</v>
      </c>
      <c r="C8" s="210"/>
      <c r="D8" s="219">
        <f>SUM($D$4-1958)</f>
        <v>65</v>
      </c>
      <c r="E8" s="210"/>
      <c r="F8" s="220">
        <f>SUM($D$4-1965)</f>
        <v>58</v>
      </c>
      <c r="G8" s="210"/>
      <c r="H8" s="219">
        <f>SUM($D$4-1971)</f>
        <v>52</v>
      </c>
      <c r="I8" s="210"/>
      <c r="J8" s="219">
        <f>SUM($D$4-1956)</f>
        <v>67</v>
      </c>
      <c r="K8" s="210"/>
      <c r="L8" s="219">
        <f>SUM($D$4-1974)</f>
        <v>49</v>
      </c>
      <c r="M8" s="210"/>
      <c r="N8" s="219">
        <f>SUM($D$4-1966)</f>
        <v>57</v>
      </c>
      <c r="O8" s="210"/>
      <c r="P8" s="221">
        <f>AVERAGE(D8:N8)</f>
        <v>58</v>
      </c>
    </row>
    <row r="9" spans="2:16" s="213" customFormat="1" ht="9" x14ac:dyDescent="0.15">
      <c r="B9" s="214" t="s">
        <v>371</v>
      </c>
      <c r="C9" s="210"/>
      <c r="D9" s="219" t="s">
        <v>372</v>
      </c>
      <c r="E9" s="210"/>
      <c r="F9" s="219" t="s">
        <v>372</v>
      </c>
      <c r="G9" s="210"/>
      <c r="H9" s="219" t="s">
        <v>372</v>
      </c>
      <c r="I9" s="210"/>
      <c r="J9" s="222" t="s">
        <v>373</v>
      </c>
      <c r="K9" s="210"/>
      <c r="L9" s="223" t="s">
        <v>373</v>
      </c>
      <c r="M9" s="210"/>
      <c r="N9" s="219" t="s">
        <v>373</v>
      </c>
      <c r="O9" s="210"/>
      <c r="P9" s="219" t="s">
        <v>374</v>
      </c>
    </row>
    <row r="10" spans="2:16" s="213" customFormat="1" ht="9" x14ac:dyDescent="0.15">
      <c r="B10" s="214" t="s">
        <v>375</v>
      </c>
      <c r="C10" s="210"/>
      <c r="D10" s="224">
        <v>2022</v>
      </c>
      <c r="E10" s="210"/>
      <c r="F10" s="224">
        <v>1999</v>
      </c>
      <c r="G10" s="210"/>
      <c r="H10" s="224">
        <v>2019</v>
      </c>
      <c r="I10" s="210"/>
      <c r="J10" s="225">
        <v>2017</v>
      </c>
      <c r="K10" s="210"/>
      <c r="L10" s="224">
        <v>2022</v>
      </c>
      <c r="M10" s="210"/>
      <c r="N10" s="225">
        <v>2012</v>
      </c>
      <c r="O10" s="210"/>
      <c r="P10" s="226" t="s">
        <v>142</v>
      </c>
    </row>
    <row r="11" spans="2:16" s="213" customFormat="1" ht="9.75" thickBot="1" x14ac:dyDescent="0.2">
      <c r="B11" s="227" t="s">
        <v>376</v>
      </c>
      <c r="C11" s="210"/>
      <c r="D11" s="228">
        <f>$D$4-D10</f>
        <v>1</v>
      </c>
      <c r="E11" s="210"/>
      <c r="F11" s="228">
        <f>$D$4-F10</f>
        <v>24</v>
      </c>
      <c r="G11" s="210"/>
      <c r="H11" s="228">
        <f>$D$4-H10</f>
        <v>4</v>
      </c>
      <c r="I11" s="210"/>
      <c r="J11" s="228">
        <f>$D$4-J10</f>
        <v>6</v>
      </c>
      <c r="K11" s="210"/>
      <c r="L11" s="228">
        <f>$D$4-L10</f>
        <v>1</v>
      </c>
      <c r="M11" s="210"/>
      <c r="N11" s="228">
        <f>$D$4-N10</f>
        <v>11</v>
      </c>
      <c r="O11" s="210"/>
      <c r="P11" s="229">
        <f>AVERAGE(D11:N11)</f>
        <v>7.833333333333333</v>
      </c>
    </row>
    <row r="12" spans="2:16" s="213" customFormat="1" ht="9" x14ac:dyDescent="0.15">
      <c r="B12" s="230" t="s">
        <v>377</v>
      </c>
      <c r="C12" s="210"/>
      <c r="D12" s="222">
        <v>3</v>
      </c>
      <c r="E12" s="210"/>
      <c r="F12" s="222">
        <v>4</v>
      </c>
      <c r="G12" s="210"/>
      <c r="H12" s="222">
        <v>2</v>
      </c>
      <c r="I12" s="210"/>
      <c r="J12" s="231">
        <v>3</v>
      </c>
      <c r="K12" s="210"/>
      <c r="L12" s="222">
        <v>1</v>
      </c>
      <c r="M12" s="210"/>
      <c r="N12" s="231">
        <v>3</v>
      </c>
      <c r="O12" s="210"/>
      <c r="P12" s="232">
        <f>AVERAGE(D12:N12)</f>
        <v>2.6666666666666665</v>
      </c>
    </row>
    <row r="13" spans="2:16" s="213" customFormat="1" ht="9.75" thickBot="1" x14ac:dyDescent="0.2">
      <c r="B13" s="227" t="s">
        <v>378</v>
      </c>
      <c r="C13" s="210"/>
      <c r="D13" s="228">
        <v>3</v>
      </c>
      <c r="E13" s="210"/>
      <c r="F13" s="228">
        <v>2</v>
      </c>
      <c r="G13" s="210"/>
      <c r="H13" s="228">
        <v>0</v>
      </c>
      <c r="I13" s="210"/>
      <c r="J13" s="228">
        <v>4</v>
      </c>
      <c r="K13" s="210"/>
      <c r="L13" s="228">
        <v>0</v>
      </c>
      <c r="M13" s="210"/>
      <c r="N13" s="228">
        <v>2</v>
      </c>
      <c r="O13" s="210"/>
      <c r="P13" s="229">
        <f>AVERAGE(D13:N13)</f>
        <v>1.8333333333333333</v>
      </c>
    </row>
    <row r="14" spans="2:16" s="213" customFormat="1" ht="9" x14ac:dyDescent="0.15">
      <c r="B14" s="230" t="s">
        <v>379</v>
      </c>
      <c r="C14" s="210"/>
      <c r="D14" s="222" t="s">
        <v>380</v>
      </c>
      <c r="E14" s="210"/>
      <c r="F14" s="222" t="s">
        <v>369</v>
      </c>
      <c r="G14" s="210"/>
      <c r="H14" s="222" t="s">
        <v>380</v>
      </c>
      <c r="I14" s="210"/>
      <c r="J14" s="231" t="s">
        <v>380</v>
      </c>
      <c r="K14" s="210"/>
      <c r="L14" s="233" t="s">
        <v>142</v>
      </c>
      <c r="M14" s="210"/>
      <c r="N14" s="218" t="s">
        <v>142</v>
      </c>
      <c r="O14" s="210"/>
      <c r="P14" s="234" t="s">
        <v>381</v>
      </c>
    </row>
    <row r="15" spans="2:16" s="213" customFormat="1" ht="9" x14ac:dyDescent="0.15">
      <c r="B15" s="214" t="s">
        <v>382</v>
      </c>
      <c r="C15" s="210"/>
      <c r="D15" s="219" t="s">
        <v>380</v>
      </c>
      <c r="E15" s="210"/>
      <c r="F15" s="219" t="s">
        <v>383</v>
      </c>
      <c r="G15" s="210"/>
      <c r="H15" s="219" t="s">
        <v>369</v>
      </c>
      <c r="I15" s="210"/>
      <c r="J15" s="219" t="s">
        <v>380</v>
      </c>
      <c r="K15" s="210"/>
      <c r="L15" s="218" t="s">
        <v>142</v>
      </c>
      <c r="M15" s="210"/>
      <c r="N15" s="217" t="s">
        <v>142</v>
      </c>
      <c r="O15" s="210"/>
      <c r="P15" s="217" t="s">
        <v>381</v>
      </c>
    </row>
    <row r="16" spans="2:16" s="213" customFormat="1" ht="9" x14ac:dyDescent="0.15">
      <c r="B16" s="214" t="s">
        <v>384</v>
      </c>
      <c r="C16" s="210"/>
      <c r="D16" s="216" t="s">
        <v>142</v>
      </c>
      <c r="E16" s="210"/>
      <c r="F16" s="219" t="s">
        <v>380</v>
      </c>
      <c r="G16" s="210"/>
      <c r="H16" s="216" t="s">
        <v>142</v>
      </c>
      <c r="I16" s="210"/>
      <c r="J16" s="216" t="s">
        <v>142</v>
      </c>
      <c r="K16" s="210"/>
      <c r="L16" s="219" t="s">
        <v>380</v>
      </c>
      <c r="M16" s="210"/>
      <c r="N16" s="219" t="s">
        <v>385</v>
      </c>
      <c r="O16" s="210"/>
      <c r="P16" s="217" t="s">
        <v>386</v>
      </c>
    </row>
    <row r="17" spans="2:16" s="213" customFormat="1" ht="9" x14ac:dyDescent="0.15">
      <c r="B17" s="214" t="s">
        <v>387</v>
      </c>
      <c r="C17" s="210"/>
      <c r="D17" s="216" t="s">
        <v>142</v>
      </c>
      <c r="E17" s="210"/>
      <c r="F17" s="219" t="s">
        <v>369</v>
      </c>
      <c r="G17" s="210"/>
      <c r="H17" s="216" t="s">
        <v>142</v>
      </c>
      <c r="I17" s="210"/>
      <c r="J17" s="231" t="s">
        <v>380</v>
      </c>
      <c r="K17" s="210"/>
      <c r="L17" s="233" t="s">
        <v>142</v>
      </c>
      <c r="M17" s="210"/>
      <c r="N17" s="219" t="s">
        <v>380</v>
      </c>
      <c r="O17" s="210"/>
      <c r="P17" s="217" t="s">
        <v>386</v>
      </c>
    </row>
    <row r="18" spans="2:16" s="213" customFormat="1" ht="18.75" thickBot="1" x14ac:dyDescent="0.2">
      <c r="B18" s="227" t="s">
        <v>388</v>
      </c>
      <c r="C18" s="210"/>
      <c r="D18" s="228" t="s">
        <v>380</v>
      </c>
      <c r="E18" s="210"/>
      <c r="F18" s="235" t="s">
        <v>142</v>
      </c>
      <c r="G18" s="277"/>
      <c r="H18" s="235" t="s">
        <v>142</v>
      </c>
      <c r="I18" s="277"/>
      <c r="J18" s="235" t="s">
        <v>142</v>
      </c>
      <c r="K18" s="277"/>
      <c r="L18" s="235" t="s">
        <v>142</v>
      </c>
      <c r="M18" s="210"/>
      <c r="N18" s="228" t="s">
        <v>385</v>
      </c>
      <c r="O18" s="210"/>
      <c r="P18" s="235" t="s">
        <v>389</v>
      </c>
    </row>
    <row r="19" spans="2:16" s="213" customFormat="1" ht="9" x14ac:dyDescent="0.15">
      <c r="B19" s="230" t="s">
        <v>390</v>
      </c>
      <c r="C19" s="210"/>
      <c r="D19" s="236" t="s">
        <v>380</v>
      </c>
      <c r="E19" s="210"/>
      <c r="F19" s="236" t="s">
        <v>380</v>
      </c>
      <c r="G19" s="210"/>
      <c r="H19" s="216" t="s">
        <v>142</v>
      </c>
      <c r="I19" s="210"/>
      <c r="J19" s="216" t="s">
        <v>142</v>
      </c>
      <c r="K19" s="210"/>
      <c r="L19" s="216" t="s">
        <v>142</v>
      </c>
      <c r="M19" s="210"/>
      <c r="N19" s="237" t="s">
        <v>380</v>
      </c>
      <c r="O19" s="210"/>
      <c r="P19" s="238" t="s">
        <v>142</v>
      </c>
    </row>
    <row r="20" spans="2:16" s="213" customFormat="1" ht="9" x14ac:dyDescent="0.15">
      <c r="B20" s="239" t="s">
        <v>391</v>
      </c>
      <c r="C20" s="240"/>
      <c r="D20" s="241" t="s">
        <v>380</v>
      </c>
      <c r="E20" s="240"/>
      <c r="F20" s="216" t="s">
        <v>142</v>
      </c>
      <c r="G20" s="240"/>
      <c r="H20" s="241" t="s">
        <v>380</v>
      </c>
      <c r="I20" s="240"/>
      <c r="J20" s="241" t="s">
        <v>380</v>
      </c>
      <c r="K20" s="240"/>
      <c r="L20" s="241" t="s">
        <v>380</v>
      </c>
      <c r="M20" s="240"/>
      <c r="N20" s="241" t="s">
        <v>380</v>
      </c>
      <c r="O20" s="240"/>
      <c r="P20" s="242" t="s">
        <v>142</v>
      </c>
    </row>
    <row r="21" spans="2:16" s="213" customFormat="1" ht="9" x14ac:dyDescent="0.15">
      <c r="B21" s="214" t="s">
        <v>392</v>
      </c>
      <c r="C21" s="210"/>
      <c r="D21" s="241" t="s">
        <v>380</v>
      </c>
      <c r="E21" s="210"/>
      <c r="F21" s="241" t="s">
        <v>380</v>
      </c>
      <c r="G21" s="210"/>
      <c r="H21" s="241" t="s">
        <v>380</v>
      </c>
      <c r="I21" s="210"/>
      <c r="J21" s="236" t="s">
        <v>380</v>
      </c>
      <c r="K21" s="210"/>
      <c r="L21" s="237" t="s">
        <v>380</v>
      </c>
      <c r="M21" s="210"/>
      <c r="N21" s="237" t="s">
        <v>380</v>
      </c>
      <c r="O21" s="210"/>
      <c r="P21" s="242" t="s">
        <v>142</v>
      </c>
    </row>
    <row r="22" spans="2:16" s="213" customFormat="1" ht="9" x14ac:dyDescent="0.15">
      <c r="B22" s="214" t="s">
        <v>393</v>
      </c>
      <c r="C22" s="210"/>
      <c r="D22" s="241" t="s">
        <v>380</v>
      </c>
      <c r="E22" s="210"/>
      <c r="F22" s="241" t="s">
        <v>380</v>
      </c>
      <c r="G22" s="210"/>
      <c r="H22" s="241" t="s">
        <v>380</v>
      </c>
      <c r="I22" s="210"/>
      <c r="J22" s="236" t="s">
        <v>380</v>
      </c>
      <c r="K22" s="210"/>
      <c r="L22" s="241" t="s">
        <v>380</v>
      </c>
      <c r="M22" s="210"/>
      <c r="N22" s="243" t="s">
        <v>380</v>
      </c>
      <c r="O22" s="210"/>
      <c r="P22" s="242" t="s">
        <v>142</v>
      </c>
    </row>
    <row r="23" spans="2:16" s="213" customFormat="1" ht="9" x14ac:dyDescent="0.15">
      <c r="B23" s="214" t="s">
        <v>394</v>
      </c>
      <c r="C23" s="210"/>
      <c r="D23" s="241" t="s">
        <v>380</v>
      </c>
      <c r="E23" s="210"/>
      <c r="F23" s="241" t="s">
        <v>380</v>
      </c>
      <c r="G23" s="210"/>
      <c r="H23" s="241" t="s">
        <v>380</v>
      </c>
      <c r="I23" s="210"/>
      <c r="J23" s="237" t="s">
        <v>380</v>
      </c>
      <c r="K23" s="210"/>
      <c r="L23" s="216" t="s">
        <v>142</v>
      </c>
      <c r="M23" s="210"/>
      <c r="N23" s="216" t="s">
        <v>142</v>
      </c>
      <c r="O23" s="210"/>
      <c r="P23" s="242" t="s">
        <v>142</v>
      </c>
    </row>
    <row r="24" spans="2:16" s="213" customFormat="1" ht="9" x14ac:dyDescent="0.15">
      <c r="B24" s="239" t="s">
        <v>395</v>
      </c>
      <c r="C24" s="240"/>
      <c r="D24" s="241" t="s">
        <v>380</v>
      </c>
      <c r="E24" s="240"/>
      <c r="F24" s="241" t="s">
        <v>380</v>
      </c>
      <c r="G24" s="240"/>
      <c r="H24" s="241" t="s">
        <v>380</v>
      </c>
      <c r="I24" s="240"/>
      <c r="J24" s="241" t="s">
        <v>380</v>
      </c>
      <c r="K24" s="240"/>
      <c r="L24" s="241" t="s">
        <v>380</v>
      </c>
      <c r="M24" s="240"/>
      <c r="N24" s="241" t="s">
        <v>380</v>
      </c>
      <c r="O24" s="240"/>
      <c r="P24" s="242" t="s">
        <v>142</v>
      </c>
    </row>
    <row r="25" spans="2:16" s="213" customFormat="1" ht="9" x14ac:dyDescent="0.15">
      <c r="B25" s="214" t="s">
        <v>396</v>
      </c>
      <c r="C25" s="210"/>
      <c r="D25" s="241" t="s">
        <v>380</v>
      </c>
      <c r="E25" s="210"/>
      <c r="F25" s="216" t="s">
        <v>142</v>
      </c>
      <c r="G25" s="210"/>
      <c r="H25" s="241" t="s">
        <v>380</v>
      </c>
      <c r="I25" s="210"/>
      <c r="J25" s="236" t="s">
        <v>380</v>
      </c>
      <c r="K25" s="210"/>
      <c r="L25" s="237" t="s">
        <v>380</v>
      </c>
      <c r="M25" s="210"/>
      <c r="N25" s="237" t="s">
        <v>380</v>
      </c>
      <c r="O25" s="210"/>
      <c r="P25" s="244" t="s">
        <v>142</v>
      </c>
    </row>
    <row r="26" spans="2:16" s="213" customFormat="1" ht="9.75" thickBot="1" x14ac:dyDescent="0.2">
      <c r="B26" s="245" t="s">
        <v>397</v>
      </c>
      <c r="C26" s="240"/>
      <c r="D26" s="246" t="s">
        <v>142</v>
      </c>
      <c r="E26" s="240"/>
      <c r="F26" s="247" t="s">
        <v>380</v>
      </c>
      <c r="G26" s="240"/>
      <c r="H26" s="247" t="s">
        <v>380</v>
      </c>
      <c r="I26" s="240"/>
      <c r="J26" s="247" t="s">
        <v>380</v>
      </c>
      <c r="K26" s="240"/>
      <c r="L26" s="246" t="s">
        <v>398</v>
      </c>
      <c r="M26" s="240"/>
      <c r="N26" s="247" t="s">
        <v>380</v>
      </c>
      <c r="O26" s="240"/>
      <c r="P26" s="248" t="s">
        <v>142</v>
      </c>
    </row>
    <row r="27" spans="2:16" ht="30" customHeight="1" x14ac:dyDescent="0.2">
      <c r="D27" s="1"/>
      <c r="E27" s="1"/>
      <c r="F27" s="1"/>
      <c r="G27" s="1"/>
      <c r="H27" s="1"/>
      <c r="I27" s="1"/>
      <c r="J27" s="1"/>
      <c r="K27" s="1"/>
      <c r="L27" s="1"/>
      <c r="M27" s="1"/>
      <c r="N27" s="1"/>
      <c r="O27" s="1"/>
    </row>
    <row r="28" spans="2:16" ht="20.100000000000001" customHeight="1" thickBot="1" x14ac:dyDescent="0.25">
      <c r="B28" s="419" t="s">
        <v>399</v>
      </c>
      <c r="C28" s="419"/>
      <c r="D28" s="419"/>
      <c r="E28" s="419"/>
      <c r="F28" s="419"/>
      <c r="G28" s="419"/>
      <c r="H28" s="419"/>
      <c r="I28" s="419"/>
      <c r="J28" s="419"/>
      <c r="K28" s="419"/>
      <c r="L28" s="419"/>
      <c r="M28" s="419"/>
      <c r="N28" s="419"/>
      <c r="O28" s="419"/>
      <c r="P28" s="419"/>
    </row>
    <row r="29" spans="2:16" s="213" customFormat="1" ht="9" x14ac:dyDescent="0.15">
      <c r="B29" s="249" t="s">
        <v>360</v>
      </c>
      <c r="C29" s="210"/>
      <c r="D29" s="250" t="s">
        <v>400</v>
      </c>
      <c r="E29" s="250"/>
      <c r="F29" s="250" t="s">
        <v>401</v>
      </c>
      <c r="G29" s="250"/>
      <c r="H29" s="250" t="s">
        <v>402</v>
      </c>
      <c r="I29" s="250"/>
      <c r="J29" s="250" t="s">
        <v>403</v>
      </c>
      <c r="K29" s="250"/>
      <c r="L29" s="250" t="s">
        <v>404</v>
      </c>
      <c r="M29" s="250"/>
      <c r="N29" s="250" t="s">
        <v>405</v>
      </c>
      <c r="O29" s="250"/>
      <c r="P29" s="250" t="s">
        <v>367</v>
      </c>
    </row>
    <row r="30" spans="2:16" s="213" customFormat="1" ht="9" x14ac:dyDescent="0.15">
      <c r="B30" s="251" t="s">
        <v>368</v>
      </c>
      <c r="C30" s="210"/>
      <c r="D30" s="252" t="s">
        <v>383</v>
      </c>
      <c r="E30" s="210"/>
      <c r="F30" s="253" t="s">
        <v>142</v>
      </c>
      <c r="G30" s="210"/>
      <c r="H30" s="253" t="s">
        <v>142</v>
      </c>
      <c r="I30" s="210"/>
      <c r="J30" s="253" t="s">
        <v>142</v>
      </c>
      <c r="K30" s="210"/>
      <c r="L30" s="253" t="s">
        <v>142</v>
      </c>
      <c r="M30" s="210"/>
      <c r="N30" s="253" t="s">
        <v>142</v>
      </c>
      <c r="O30" s="210"/>
      <c r="P30" s="254" t="s">
        <v>142</v>
      </c>
    </row>
    <row r="31" spans="2:16" s="213" customFormat="1" ht="9" x14ac:dyDescent="0.15">
      <c r="B31" s="251" t="s">
        <v>370</v>
      </c>
      <c r="C31" s="210"/>
      <c r="D31" s="255">
        <f>SUM($D$4-1965)</f>
        <v>58</v>
      </c>
      <c r="E31" s="210"/>
      <c r="F31" s="255">
        <f>SUM($D$4-1968)</f>
        <v>55</v>
      </c>
      <c r="G31" s="210"/>
      <c r="H31" s="255">
        <f>SUM($D$4-1960)</f>
        <v>63</v>
      </c>
      <c r="I31" s="210"/>
      <c r="J31" s="255">
        <f>SUM($D$4-1975)</f>
        <v>48</v>
      </c>
      <c r="K31" s="210"/>
      <c r="L31" s="255">
        <f>SUM($D$4-1968)</f>
        <v>55</v>
      </c>
      <c r="M31" s="210"/>
      <c r="N31" s="255">
        <f>SUM($D$4-1964)</f>
        <v>59</v>
      </c>
      <c r="O31" s="210"/>
      <c r="P31" s="256">
        <f>AVERAGE(D31:N31)</f>
        <v>56.333333333333336</v>
      </c>
    </row>
    <row r="32" spans="2:16" s="213" customFormat="1" ht="9" x14ac:dyDescent="0.15">
      <c r="B32" s="251" t="s">
        <v>371</v>
      </c>
      <c r="C32" s="210"/>
      <c r="D32" s="255" t="s">
        <v>372</v>
      </c>
      <c r="E32" s="210"/>
      <c r="F32" s="255" t="s">
        <v>373</v>
      </c>
      <c r="G32" s="210"/>
      <c r="H32" s="255" t="s">
        <v>373</v>
      </c>
      <c r="I32" s="210"/>
      <c r="J32" s="255" t="s">
        <v>373</v>
      </c>
      <c r="K32" s="210"/>
      <c r="L32" s="255" t="s">
        <v>372</v>
      </c>
      <c r="M32" s="210"/>
      <c r="N32" s="255" t="s">
        <v>372</v>
      </c>
      <c r="O32" s="210"/>
      <c r="P32" s="255" t="s">
        <v>374</v>
      </c>
    </row>
    <row r="33" spans="2:16" s="213" customFormat="1" ht="9" x14ac:dyDescent="0.15">
      <c r="B33" s="251" t="s">
        <v>375</v>
      </c>
      <c r="C33" s="210"/>
      <c r="D33" s="257">
        <v>2004</v>
      </c>
      <c r="E33" s="210"/>
      <c r="F33" s="258">
        <v>2018</v>
      </c>
      <c r="G33" s="210"/>
      <c r="H33" s="258">
        <v>2019</v>
      </c>
      <c r="I33" s="210"/>
      <c r="J33" s="258">
        <v>2019</v>
      </c>
      <c r="K33" s="210"/>
      <c r="L33" s="258">
        <v>2019</v>
      </c>
      <c r="M33" s="210"/>
      <c r="N33" s="258">
        <v>2009</v>
      </c>
      <c r="O33" s="210"/>
      <c r="P33" s="255" t="s">
        <v>142</v>
      </c>
    </row>
    <row r="34" spans="2:16" s="213" customFormat="1" ht="9.75" thickBot="1" x14ac:dyDescent="0.2">
      <c r="B34" s="259" t="s">
        <v>376</v>
      </c>
      <c r="C34" s="210"/>
      <c r="D34" s="260">
        <f>$D$4-D33</f>
        <v>19</v>
      </c>
      <c r="E34" s="210"/>
      <c r="F34" s="260">
        <f>$D$4-F33</f>
        <v>5</v>
      </c>
      <c r="G34" s="210"/>
      <c r="H34" s="260">
        <f>$D$4-H33</f>
        <v>4</v>
      </c>
      <c r="I34" s="210"/>
      <c r="J34" s="260">
        <f>$D$4-J33</f>
        <v>4</v>
      </c>
      <c r="K34" s="210"/>
      <c r="L34" s="260">
        <f>$D$4-L33</f>
        <v>4</v>
      </c>
      <c r="M34" s="210"/>
      <c r="N34" s="260">
        <f>$D$4-N33</f>
        <v>14</v>
      </c>
      <c r="O34" s="210"/>
      <c r="P34" s="261">
        <f>AVERAGE(D34:N34)</f>
        <v>8.3333333333333339</v>
      </c>
    </row>
    <row r="35" spans="2:16" s="213" customFormat="1" ht="9" x14ac:dyDescent="0.15">
      <c r="B35" s="262" t="s">
        <v>377</v>
      </c>
      <c r="C35" s="210"/>
      <c r="D35" s="263">
        <v>3</v>
      </c>
      <c r="E35" s="210"/>
      <c r="F35" s="263">
        <v>1</v>
      </c>
      <c r="G35" s="210"/>
      <c r="H35" s="263">
        <v>1</v>
      </c>
      <c r="I35" s="210"/>
      <c r="J35" s="263">
        <v>3</v>
      </c>
      <c r="K35" s="210"/>
      <c r="L35" s="263">
        <v>2</v>
      </c>
      <c r="M35" s="210"/>
      <c r="N35" s="263">
        <v>3</v>
      </c>
      <c r="O35" s="210"/>
      <c r="P35" s="264">
        <f>AVERAGE(D35:N35)</f>
        <v>2.1666666666666665</v>
      </c>
    </row>
    <row r="36" spans="2:16" s="213" customFormat="1" ht="9.75" thickBot="1" x14ac:dyDescent="0.2">
      <c r="B36" s="259" t="s">
        <v>378</v>
      </c>
      <c r="C36" s="210"/>
      <c r="D36" s="260">
        <v>0</v>
      </c>
      <c r="E36" s="210"/>
      <c r="F36" s="260">
        <v>0</v>
      </c>
      <c r="G36" s="210"/>
      <c r="H36" s="260">
        <v>0</v>
      </c>
      <c r="I36" s="210"/>
      <c r="J36" s="260">
        <v>1</v>
      </c>
      <c r="K36" s="210"/>
      <c r="L36" s="260">
        <v>1</v>
      </c>
      <c r="M36" s="210"/>
      <c r="N36" s="260">
        <v>2</v>
      </c>
      <c r="O36" s="210"/>
      <c r="P36" s="261">
        <f>AVERAGE(D36:N36)</f>
        <v>0.66666666666666663</v>
      </c>
    </row>
    <row r="37" spans="2:16" s="213" customFormat="1" ht="9" x14ac:dyDescent="0.15">
      <c r="B37" s="262" t="s">
        <v>379</v>
      </c>
      <c r="C37" s="210"/>
      <c r="D37" s="263" t="s">
        <v>380</v>
      </c>
      <c r="E37" s="210"/>
      <c r="F37" s="265" t="s">
        <v>142</v>
      </c>
      <c r="G37" s="210"/>
      <c r="H37" s="263" t="s">
        <v>380</v>
      </c>
      <c r="I37" s="210"/>
      <c r="J37" s="263" t="s">
        <v>380</v>
      </c>
      <c r="K37" s="210"/>
      <c r="L37" s="265" t="s">
        <v>142</v>
      </c>
      <c r="M37" s="210"/>
      <c r="N37" s="263" t="s">
        <v>380</v>
      </c>
      <c r="O37" s="210"/>
      <c r="P37" s="266" t="s">
        <v>381</v>
      </c>
    </row>
    <row r="38" spans="2:16" s="213" customFormat="1" ht="9" x14ac:dyDescent="0.15">
      <c r="B38" s="251" t="s">
        <v>382</v>
      </c>
      <c r="C38" s="210"/>
      <c r="D38" s="255" t="s">
        <v>380</v>
      </c>
      <c r="E38" s="210"/>
      <c r="F38" s="255" t="s">
        <v>380</v>
      </c>
      <c r="G38" s="210"/>
      <c r="H38" s="253" t="s">
        <v>142</v>
      </c>
      <c r="I38" s="210"/>
      <c r="J38" s="253" t="s">
        <v>142</v>
      </c>
      <c r="K38" s="210"/>
      <c r="L38" s="255" t="s">
        <v>380</v>
      </c>
      <c r="M38" s="210"/>
      <c r="N38" s="255" t="s">
        <v>380</v>
      </c>
      <c r="O38" s="210"/>
      <c r="P38" s="253" t="s">
        <v>381</v>
      </c>
    </row>
    <row r="39" spans="2:16" s="213" customFormat="1" ht="9" x14ac:dyDescent="0.15">
      <c r="B39" s="251" t="s">
        <v>384</v>
      </c>
      <c r="C39" s="210"/>
      <c r="D39" s="253" t="s">
        <v>142</v>
      </c>
      <c r="E39" s="210"/>
      <c r="F39" s="253" t="s">
        <v>142</v>
      </c>
      <c r="G39" s="210"/>
      <c r="H39" s="253" t="s">
        <v>142</v>
      </c>
      <c r="I39" s="210"/>
      <c r="J39" s="255" t="s">
        <v>380</v>
      </c>
      <c r="K39" s="210"/>
      <c r="L39" s="255" t="s">
        <v>380</v>
      </c>
      <c r="M39" s="210"/>
      <c r="N39" s="255" t="s">
        <v>380</v>
      </c>
      <c r="O39" s="210"/>
      <c r="P39" s="253" t="s">
        <v>386</v>
      </c>
    </row>
    <row r="40" spans="2:16" s="213" customFormat="1" ht="9" x14ac:dyDescent="0.15">
      <c r="B40" s="251" t="s">
        <v>387</v>
      </c>
      <c r="C40" s="210"/>
      <c r="D40" s="253" t="s">
        <v>142</v>
      </c>
      <c r="E40" s="210"/>
      <c r="F40" s="253" t="s">
        <v>142</v>
      </c>
      <c r="G40" s="210"/>
      <c r="H40" s="253" t="s">
        <v>142</v>
      </c>
      <c r="I40" s="210"/>
      <c r="J40" s="253" t="s">
        <v>142</v>
      </c>
      <c r="K40" s="210"/>
      <c r="L40" s="253" t="s">
        <v>142</v>
      </c>
      <c r="M40" s="210"/>
      <c r="N40" s="253" t="s">
        <v>142</v>
      </c>
      <c r="O40" s="210"/>
      <c r="P40" s="253" t="s">
        <v>406</v>
      </c>
    </row>
    <row r="41" spans="2:16" s="213" customFormat="1" ht="18.75" thickBot="1" x14ac:dyDescent="0.2">
      <c r="B41" s="259" t="s">
        <v>388</v>
      </c>
      <c r="C41" s="210"/>
      <c r="D41" s="260" t="s">
        <v>380</v>
      </c>
      <c r="E41" s="210"/>
      <c r="F41" s="267" t="s">
        <v>142</v>
      </c>
      <c r="G41" s="210"/>
      <c r="H41" s="267" t="s">
        <v>142</v>
      </c>
      <c r="I41" s="210"/>
      <c r="J41" s="260" t="s">
        <v>380</v>
      </c>
      <c r="K41" s="210"/>
      <c r="L41" s="267" t="s">
        <v>142</v>
      </c>
      <c r="M41" s="210"/>
      <c r="N41" s="267" t="s">
        <v>142</v>
      </c>
      <c r="O41" s="210"/>
      <c r="P41" s="267" t="s">
        <v>389</v>
      </c>
    </row>
    <row r="42" spans="2:16" s="213" customFormat="1" ht="9" x14ac:dyDescent="0.15">
      <c r="B42" s="262" t="s">
        <v>390</v>
      </c>
      <c r="C42" s="210"/>
      <c r="D42" s="268" t="s">
        <v>380</v>
      </c>
      <c r="E42" s="210"/>
      <c r="F42" s="268" t="s">
        <v>380</v>
      </c>
      <c r="G42" s="210"/>
      <c r="H42" s="268" t="s">
        <v>380</v>
      </c>
      <c r="I42" s="210"/>
      <c r="J42" s="268" t="s">
        <v>380</v>
      </c>
      <c r="K42" s="210"/>
      <c r="L42" s="268" t="s">
        <v>380</v>
      </c>
      <c r="M42" s="210"/>
      <c r="N42" s="268" t="s">
        <v>380</v>
      </c>
      <c r="O42" s="210"/>
      <c r="P42" s="269" t="s">
        <v>142</v>
      </c>
    </row>
    <row r="43" spans="2:16" s="213" customFormat="1" ht="9" x14ac:dyDescent="0.15">
      <c r="B43" s="270" t="s">
        <v>391</v>
      </c>
      <c r="C43" s="240"/>
      <c r="D43" s="216" t="s">
        <v>142</v>
      </c>
      <c r="E43" s="240"/>
      <c r="F43" s="216" t="s">
        <v>142</v>
      </c>
      <c r="G43" s="240"/>
      <c r="H43" s="216" t="s">
        <v>142</v>
      </c>
      <c r="I43" s="240"/>
      <c r="J43" s="271" t="s">
        <v>380</v>
      </c>
      <c r="K43" s="240"/>
      <c r="L43" s="216" t="s">
        <v>142</v>
      </c>
      <c r="M43" s="240"/>
      <c r="N43" s="216" t="s">
        <v>142</v>
      </c>
      <c r="O43" s="240"/>
      <c r="P43" s="272" t="s">
        <v>142</v>
      </c>
    </row>
    <row r="44" spans="2:16" s="213" customFormat="1" ht="9" x14ac:dyDescent="0.15">
      <c r="B44" s="251" t="s">
        <v>392</v>
      </c>
      <c r="C44" s="210"/>
      <c r="D44" s="271" t="s">
        <v>380</v>
      </c>
      <c r="E44" s="210"/>
      <c r="F44" s="271" t="s">
        <v>380</v>
      </c>
      <c r="G44" s="210"/>
      <c r="H44" s="271" t="s">
        <v>380</v>
      </c>
      <c r="I44" s="210"/>
      <c r="J44" s="271" t="s">
        <v>380</v>
      </c>
      <c r="K44" s="210"/>
      <c r="L44" s="271" t="s">
        <v>380</v>
      </c>
      <c r="M44" s="210"/>
      <c r="N44" s="271" t="s">
        <v>380</v>
      </c>
      <c r="O44" s="210"/>
      <c r="P44" s="272" t="s">
        <v>142</v>
      </c>
    </row>
    <row r="45" spans="2:16" s="213" customFormat="1" ht="9" x14ac:dyDescent="0.15">
      <c r="B45" s="251" t="s">
        <v>393</v>
      </c>
      <c r="C45" s="210"/>
      <c r="D45" s="271" t="s">
        <v>380</v>
      </c>
      <c r="E45" s="210"/>
      <c r="F45" s="216" t="s">
        <v>142</v>
      </c>
      <c r="G45" s="210"/>
      <c r="H45" s="271" t="s">
        <v>380</v>
      </c>
      <c r="I45" s="210"/>
      <c r="J45" s="271" t="s">
        <v>380</v>
      </c>
      <c r="K45" s="210"/>
      <c r="L45" s="271" t="s">
        <v>380</v>
      </c>
      <c r="M45" s="210"/>
      <c r="N45" s="271" t="s">
        <v>380</v>
      </c>
      <c r="O45" s="210"/>
      <c r="P45" s="272" t="s">
        <v>142</v>
      </c>
    </row>
    <row r="46" spans="2:16" s="213" customFormat="1" ht="9" x14ac:dyDescent="0.15">
      <c r="B46" s="251" t="s">
        <v>394</v>
      </c>
      <c r="C46" s="210"/>
      <c r="D46" s="271" t="s">
        <v>380</v>
      </c>
      <c r="E46" s="210"/>
      <c r="F46" s="271" t="s">
        <v>380</v>
      </c>
      <c r="G46" s="210"/>
      <c r="H46" s="216" t="s">
        <v>142</v>
      </c>
      <c r="I46" s="210"/>
      <c r="J46" s="216" t="s">
        <v>142</v>
      </c>
      <c r="K46" s="210"/>
      <c r="L46" s="271" t="s">
        <v>380</v>
      </c>
      <c r="M46" s="210"/>
      <c r="N46" s="271" t="s">
        <v>380</v>
      </c>
      <c r="O46" s="210"/>
      <c r="P46" s="272" t="s">
        <v>142</v>
      </c>
    </row>
    <row r="47" spans="2:16" s="213" customFormat="1" ht="9" x14ac:dyDescent="0.15">
      <c r="B47" s="270" t="s">
        <v>395</v>
      </c>
      <c r="C47" s="240"/>
      <c r="D47" s="271" t="s">
        <v>380</v>
      </c>
      <c r="E47" s="240"/>
      <c r="F47" s="271" t="s">
        <v>380</v>
      </c>
      <c r="G47" s="240"/>
      <c r="H47" s="216" t="s">
        <v>142</v>
      </c>
      <c r="I47" s="240"/>
      <c r="J47" s="271" t="s">
        <v>380</v>
      </c>
      <c r="K47" s="240"/>
      <c r="L47" s="271" t="s">
        <v>380</v>
      </c>
      <c r="M47" s="240"/>
      <c r="N47" s="271" t="s">
        <v>380</v>
      </c>
      <c r="O47" s="240"/>
      <c r="P47" s="272" t="s">
        <v>142</v>
      </c>
    </row>
    <row r="48" spans="2:16" s="213" customFormat="1" ht="9" x14ac:dyDescent="0.15">
      <c r="B48" s="251" t="s">
        <v>396</v>
      </c>
      <c r="C48" s="210"/>
      <c r="D48" s="216" t="s">
        <v>142</v>
      </c>
      <c r="E48" s="210"/>
      <c r="F48" s="216" t="s">
        <v>142</v>
      </c>
      <c r="G48" s="210"/>
      <c r="H48" s="216" t="s">
        <v>142</v>
      </c>
      <c r="I48" s="210"/>
      <c r="J48" s="271" t="s">
        <v>380</v>
      </c>
      <c r="K48" s="210"/>
      <c r="L48" s="271" t="s">
        <v>380</v>
      </c>
      <c r="M48" s="210"/>
      <c r="N48" s="271" t="s">
        <v>380</v>
      </c>
      <c r="O48" s="210"/>
      <c r="P48" s="272" t="s">
        <v>142</v>
      </c>
    </row>
    <row r="49" spans="2:16" s="213" customFormat="1" ht="9.75" thickBot="1" x14ac:dyDescent="0.2">
      <c r="B49" s="273" t="s">
        <v>397</v>
      </c>
      <c r="C49" s="240"/>
      <c r="D49" s="246" t="s">
        <v>142</v>
      </c>
      <c r="E49" s="240"/>
      <c r="F49" s="246" t="s">
        <v>142</v>
      </c>
      <c r="G49" s="240"/>
      <c r="H49" s="274" t="s">
        <v>380</v>
      </c>
      <c r="I49" s="240"/>
      <c r="J49" s="274" t="s">
        <v>380</v>
      </c>
      <c r="K49" s="240"/>
      <c r="L49" s="274" t="s">
        <v>380</v>
      </c>
      <c r="M49" s="240"/>
      <c r="N49" s="274" t="s">
        <v>380</v>
      </c>
      <c r="O49" s="240"/>
      <c r="P49" s="275" t="s">
        <v>142</v>
      </c>
    </row>
    <row r="66" spans="2:3" ht="15" x14ac:dyDescent="0.25">
      <c r="B66" s="2"/>
      <c r="C66" s="208"/>
    </row>
  </sheetData>
  <mergeCells count="2">
    <mergeCell ref="B5:P5"/>
    <mergeCell ref="B28:P28"/>
  </mergeCells>
  <conditionalFormatting sqref="D15 F15 H15 J15 L15 N15">
    <cfRule type="cellIs" dxfId="3" priority="3" operator="equal">
      <formula>2</formula>
    </cfRule>
    <cfRule type="cellIs" dxfId="2" priority="4" operator="equal">
      <formula>1</formula>
    </cfRule>
  </conditionalFormatting>
  <conditionalFormatting sqref="D38 F38 H38 J38 L38 N38">
    <cfRule type="cellIs" dxfId="1" priority="1" operator="equal">
      <formula>2</formula>
    </cfRule>
    <cfRule type="cellIs" dxfId="0" priority="2" operator="equal">
      <formula>1</formula>
    </cfRule>
  </conditionalFormatting>
  <pageMargins left="0.7" right="0.7" top="0.75" bottom="0.75" header="0.3" footer="0.3"/>
  <pageSetup paperSize="2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8BA7-2E2B-C74E-9F97-67E01A80A36E}">
  <dimension ref="B2:X23"/>
  <sheetViews>
    <sheetView showGridLines="0" zoomScale="140" zoomScaleNormal="140" workbookViewId="0">
      <pane ySplit="6" topLeftCell="A7" activePane="bottomLeft" state="frozen"/>
      <selection pane="bottomLeft"/>
    </sheetView>
  </sheetViews>
  <sheetFormatPr baseColWidth="10" defaultColWidth="7.5" defaultRowHeight="12.75" x14ac:dyDescent="0.2"/>
  <cols>
    <col min="1" max="1" width="2.375" style="3" customWidth="1"/>
    <col min="2" max="2" width="27.5" style="3" customWidth="1"/>
    <col min="3" max="3" width="1" style="3" customWidth="1"/>
    <col min="4" max="4" width="5" style="3" customWidth="1"/>
    <col min="5" max="5" width="1" style="3" customWidth="1"/>
    <col min="6" max="6" width="5" style="3" customWidth="1"/>
    <col min="7" max="7" width="1" style="3" customWidth="1"/>
    <col min="8" max="8" width="5" style="3" customWidth="1"/>
    <col min="9" max="9" width="1" style="3" customWidth="1"/>
    <col min="10" max="10" width="5" style="3" customWidth="1"/>
    <col min="11" max="11" width="1" style="3" customWidth="1"/>
    <col min="12" max="12" width="5" style="3" customWidth="1"/>
    <col min="13" max="13" width="1" style="3" customWidth="1"/>
    <col min="14" max="14" width="5" style="3" customWidth="1"/>
    <col min="15" max="15" width="1.125" style="3" customWidth="1"/>
    <col min="16" max="16" width="5" style="3" customWidth="1"/>
    <col min="17" max="17" width="1.125" style="3" customWidth="1"/>
    <col min="18" max="18" width="5" style="3" customWidth="1"/>
    <col min="19" max="19" width="1.125" style="3" customWidth="1"/>
    <col min="20" max="20" width="5" style="3" customWidth="1"/>
    <col min="21" max="21" width="1.125" style="3" customWidth="1"/>
    <col min="22" max="22" width="5" style="3" customWidth="1"/>
    <col min="23" max="23" width="1.125" style="3" customWidth="1"/>
    <col min="24" max="24" width="5" style="3" customWidth="1"/>
    <col min="25" max="25" width="2.375" style="3" customWidth="1"/>
    <col min="26" max="16384" width="7.5" style="3"/>
  </cols>
  <sheetData>
    <row r="2" spans="2:24" ht="33.950000000000003" customHeight="1" x14ac:dyDescent="0.2">
      <c r="B2" s="386"/>
      <c r="C2" s="386"/>
      <c r="D2" s="386"/>
      <c r="E2" s="386"/>
      <c r="F2" s="386"/>
      <c r="G2" s="386"/>
      <c r="U2" s="392" t="s">
        <v>0</v>
      </c>
      <c r="V2" s="392"/>
      <c r="W2" s="392"/>
      <c r="X2" s="392"/>
    </row>
    <row r="4" spans="2:24" ht="27.95" customHeight="1" x14ac:dyDescent="0.2">
      <c r="B4" s="424" t="s">
        <v>407</v>
      </c>
      <c r="C4" s="424"/>
      <c r="D4" s="424"/>
      <c r="E4" s="424"/>
      <c r="F4" s="424"/>
      <c r="G4" s="424"/>
      <c r="H4" s="424"/>
      <c r="I4" s="424"/>
      <c r="J4" s="424"/>
      <c r="K4" s="424"/>
      <c r="L4" s="424"/>
      <c r="M4" s="424"/>
      <c r="N4" s="424"/>
      <c r="O4" s="424"/>
      <c r="P4" s="424"/>
      <c r="Q4" s="424"/>
      <c r="R4" s="424"/>
      <c r="S4" s="424"/>
      <c r="T4" s="424"/>
      <c r="U4" s="424"/>
      <c r="V4" s="424"/>
      <c r="W4" s="424"/>
      <c r="X4" s="424"/>
    </row>
    <row r="5" spans="2:24" ht="45.6" customHeight="1" x14ac:dyDescent="0.2">
      <c r="B5" s="338"/>
      <c r="C5" s="338"/>
      <c r="D5" s="422" t="s">
        <v>408</v>
      </c>
      <c r="E5" s="423"/>
      <c r="F5" s="423"/>
      <c r="G5" s="423"/>
      <c r="H5" s="423"/>
      <c r="I5" s="52"/>
      <c r="J5" s="420" t="s">
        <v>409</v>
      </c>
      <c r="K5" s="421"/>
      <c r="L5" s="421"/>
      <c r="M5" s="421"/>
      <c r="N5" s="421"/>
      <c r="O5" s="52"/>
      <c r="P5" s="420" t="s">
        <v>410</v>
      </c>
      <c r="Q5" s="421"/>
      <c r="R5" s="421"/>
      <c r="S5" s="421"/>
      <c r="T5" s="421"/>
      <c r="U5" s="52"/>
      <c r="V5" s="420" t="s">
        <v>411</v>
      </c>
      <c r="W5" s="421"/>
      <c r="X5" s="421"/>
    </row>
    <row r="6" spans="2:24" s="139" customFormat="1" ht="15" customHeight="1" x14ac:dyDescent="0.2">
      <c r="B6" s="332" t="s">
        <v>412</v>
      </c>
      <c r="C6" s="332"/>
      <c r="D6" s="82">
        <v>2021</v>
      </c>
      <c r="E6" s="93"/>
      <c r="F6" s="336"/>
      <c r="G6" s="335"/>
      <c r="H6" s="140">
        <v>2022</v>
      </c>
      <c r="I6" s="328"/>
      <c r="J6" s="333">
        <v>2021</v>
      </c>
      <c r="K6" s="93"/>
      <c r="L6" s="334"/>
      <c r="M6" s="334"/>
      <c r="N6" s="140">
        <v>2022</v>
      </c>
      <c r="O6" s="328"/>
      <c r="P6" s="333">
        <v>2021</v>
      </c>
      <c r="Q6" s="93"/>
      <c r="R6" s="334"/>
      <c r="S6" s="334"/>
      <c r="T6" s="140">
        <v>2022</v>
      </c>
      <c r="U6" s="328"/>
      <c r="V6" s="333">
        <v>2021</v>
      </c>
      <c r="W6" s="93"/>
      <c r="X6" s="140">
        <v>2022</v>
      </c>
    </row>
    <row r="7" spans="2:24" ht="20.100000000000001" customHeight="1" x14ac:dyDescent="0.15">
      <c r="B7" s="346" t="s">
        <v>413</v>
      </c>
      <c r="C7" s="49"/>
      <c r="D7" s="125">
        <v>200</v>
      </c>
      <c r="E7" s="321"/>
      <c r="F7" s="344">
        <v>72</v>
      </c>
      <c r="G7" s="321"/>
      <c r="H7" s="345">
        <v>0.7</v>
      </c>
      <c r="I7" s="321"/>
      <c r="J7" s="125">
        <v>45</v>
      </c>
      <c r="K7" s="321"/>
      <c r="L7" s="344">
        <v>16</v>
      </c>
      <c r="M7" s="321"/>
      <c r="N7" s="345">
        <v>0.15</v>
      </c>
      <c r="O7" s="321"/>
      <c r="P7" s="125">
        <v>28</v>
      </c>
      <c r="Q7" s="321"/>
      <c r="R7" s="344">
        <v>16</v>
      </c>
      <c r="S7" s="321"/>
      <c r="T7" s="345">
        <v>0.15</v>
      </c>
      <c r="U7" s="321"/>
      <c r="V7" s="125">
        <v>273</v>
      </c>
      <c r="W7" s="321"/>
      <c r="X7" s="344">
        <v>105</v>
      </c>
    </row>
    <row r="8" spans="2:24" ht="9.9499999999999993" customHeight="1" x14ac:dyDescent="0.2">
      <c r="B8" s="301" t="s">
        <v>414</v>
      </c>
      <c r="C8" s="291"/>
      <c r="D8" s="290" t="s">
        <v>142</v>
      </c>
      <c r="E8" s="30"/>
      <c r="F8" s="289">
        <v>128</v>
      </c>
      <c r="G8" s="131"/>
      <c r="H8" s="319">
        <v>0.77</v>
      </c>
      <c r="I8" s="131"/>
      <c r="J8" s="290" t="s">
        <v>142</v>
      </c>
      <c r="K8" s="131"/>
      <c r="L8" s="289">
        <v>29</v>
      </c>
      <c r="M8" s="131"/>
      <c r="N8" s="319">
        <v>0.17</v>
      </c>
      <c r="O8" s="131"/>
      <c r="P8" s="290" t="s">
        <v>142</v>
      </c>
      <c r="Q8" s="131"/>
      <c r="R8" s="289">
        <v>10</v>
      </c>
      <c r="S8" s="131"/>
      <c r="T8" s="319">
        <v>0.06</v>
      </c>
      <c r="U8" s="131"/>
      <c r="V8" s="290" t="s">
        <v>142</v>
      </c>
      <c r="W8" s="131"/>
      <c r="X8" s="289">
        <v>167</v>
      </c>
    </row>
    <row r="9" spans="2:24" ht="9.9499999999999993" customHeight="1" x14ac:dyDescent="0.2">
      <c r="B9" s="292" t="s">
        <v>415</v>
      </c>
      <c r="C9" s="291"/>
      <c r="D9" s="297">
        <v>120</v>
      </c>
      <c r="E9" s="130"/>
      <c r="F9" s="133">
        <v>120</v>
      </c>
      <c r="G9" s="130"/>
      <c r="H9" s="302">
        <v>0.66</v>
      </c>
      <c r="I9" s="130"/>
      <c r="J9" s="297">
        <v>45</v>
      </c>
      <c r="K9" s="130"/>
      <c r="L9" s="133">
        <v>45</v>
      </c>
      <c r="M9" s="129"/>
      <c r="N9" s="302">
        <v>0.25</v>
      </c>
      <c r="O9" s="130"/>
      <c r="P9" s="297">
        <v>26</v>
      </c>
      <c r="Q9" s="130"/>
      <c r="R9" s="133">
        <v>18</v>
      </c>
      <c r="S9" s="129"/>
      <c r="T9" s="302">
        <v>0.1</v>
      </c>
      <c r="U9" s="130"/>
      <c r="V9" s="297">
        <v>191</v>
      </c>
      <c r="W9" s="130"/>
      <c r="X9" s="133">
        <v>183</v>
      </c>
    </row>
    <row r="10" spans="2:24" ht="9.9499999999999993" customHeight="1" x14ac:dyDescent="0.2">
      <c r="B10" s="301" t="s">
        <v>401</v>
      </c>
      <c r="C10" s="284"/>
      <c r="D10" s="343">
        <v>80</v>
      </c>
      <c r="E10" s="281"/>
      <c r="F10" s="133">
        <v>80</v>
      </c>
      <c r="G10" s="279"/>
      <c r="H10" s="302">
        <v>0.65</v>
      </c>
      <c r="I10" s="279"/>
      <c r="J10" s="343">
        <v>25</v>
      </c>
      <c r="K10" s="279"/>
      <c r="L10" s="133">
        <v>25</v>
      </c>
      <c r="M10" s="279"/>
      <c r="N10" s="302">
        <v>0.2</v>
      </c>
      <c r="O10" s="279"/>
      <c r="P10" s="343">
        <v>22</v>
      </c>
      <c r="Q10" s="279"/>
      <c r="R10" s="133">
        <v>18</v>
      </c>
      <c r="S10" s="279"/>
      <c r="T10" s="302">
        <v>0.15</v>
      </c>
      <c r="U10" s="279"/>
      <c r="V10" s="343">
        <v>127</v>
      </c>
      <c r="W10" s="279"/>
      <c r="X10" s="133">
        <v>123</v>
      </c>
    </row>
    <row r="11" spans="2:24" ht="9.9499999999999993" customHeight="1" x14ac:dyDescent="0.2">
      <c r="B11" s="292" t="s">
        <v>402</v>
      </c>
      <c r="C11" s="291"/>
      <c r="D11" s="290">
        <v>80</v>
      </c>
      <c r="E11" s="30"/>
      <c r="F11" s="311">
        <v>80</v>
      </c>
      <c r="G11" s="130"/>
      <c r="H11" s="288">
        <v>0.71</v>
      </c>
      <c r="I11" s="130"/>
      <c r="J11" s="290">
        <v>20</v>
      </c>
      <c r="K11" s="130"/>
      <c r="L11" s="311">
        <v>20</v>
      </c>
      <c r="M11" s="129"/>
      <c r="N11" s="288">
        <v>0.18</v>
      </c>
      <c r="O11" s="130"/>
      <c r="P11" s="290">
        <v>22</v>
      </c>
      <c r="Q11" s="130"/>
      <c r="R11" s="311">
        <v>12</v>
      </c>
      <c r="S11" s="129"/>
      <c r="T11" s="288">
        <v>0.11</v>
      </c>
      <c r="U11" s="130"/>
      <c r="V11" s="290">
        <v>122</v>
      </c>
      <c r="W11" s="130"/>
      <c r="X11" s="311">
        <v>112</v>
      </c>
    </row>
    <row r="12" spans="2:24" ht="9.9499999999999993" customHeight="1" x14ac:dyDescent="0.2">
      <c r="B12" s="292" t="s">
        <v>362</v>
      </c>
      <c r="C12" s="291"/>
      <c r="D12" s="297">
        <v>80</v>
      </c>
      <c r="E12" s="130"/>
      <c r="F12" s="70">
        <v>80</v>
      </c>
      <c r="G12" s="131"/>
      <c r="H12" s="302">
        <v>0.47</v>
      </c>
      <c r="I12" s="131"/>
      <c r="J12" s="297">
        <v>65</v>
      </c>
      <c r="K12" s="131"/>
      <c r="L12" s="70">
        <v>65</v>
      </c>
      <c r="M12" s="131"/>
      <c r="N12" s="302">
        <v>0.38</v>
      </c>
      <c r="O12" s="131"/>
      <c r="P12" s="297">
        <v>28</v>
      </c>
      <c r="Q12" s="131"/>
      <c r="R12" s="70">
        <v>24</v>
      </c>
      <c r="S12" s="131"/>
      <c r="T12" s="302">
        <v>0.14000000000000001</v>
      </c>
      <c r="U12" s="131"/>
      <c r="V12" s="297">
        <v>173</v>
      </c>
      <c r="W12" s="131"/>
      <c r="X12" s="70">
        <v>169</v>
      </c>
    </row>
    <row r="13" spans="2:24" ht="9.9499999999999993" customHeight="1" x14ac:dyDescent="0.2">
      <c r="B13" s="301" t="s">
        <v>416</v>
      </c>
      <c r="C13" s="284"/>
      <c r="D13" s="343">
        <v>80</v>
      </c>
      <c r="E13" s="281"/>
      <c r="F13" s="133">
        <v>29</v>
      </c>
      <c r="G13" s="279"/>
      <c r="H13" s="302">
        <v>0.83</v>
      </c>
      <c r="I13" s="279"/>
      <c r="J13" s="343" t="s">
        <v>142</v>
      </c>
      <c r="K13" s="279"/>
      <c r="L13" s="133">
        <v>0</v>
      </c>
      <c r="M13" s="279"/>
      <c r="N13" s="302">
        <v>0</v>
      </c>
      <c r="O13" s="279"/>
      <c r="P13" s="343">
        <v>18</v>
      </c>
      <c r="Q13" s="279"/>
      <c r="R13" s="133">
        <v>6</v>
      </c>
      <c r="S13" s="279"/>
      <c r="T13" s="302">
        <v>0.17</v>
      </c>
      <c r="U13" s="279"/>
      <c r="V13" s="343">
        <v>98</v>
      </c>
      <c r="W13" s="279"/>
      <c r="X13" s="133">
        <v>35</v>
      </c>
    </row>
    <row r="14" spans="2:24" ht="9.9499999999999993" customHeight="1" x14ac:dyDescent="0.2">
      <c r="B14" s="291" t="s">
        <v>417</v>
      </c>
      <c r="C14" s="291"/>
      <c r="D14" s="312" t="s">
        <v>142</v>
      </c>
      <c r="E14" s="296"/>
      <c r="F14" s="311">
        <v>51</v>
      </c>
      <c r="G14" s="296"/>
      <c r="H14" s="288">
        <v>0.89</v>
      </c>
      <c r="I14" s="296"/>
      <c r="J14" s="312" t="s">
        <v>142</v>
      </c>
      <c r="K14" s="296"/>
      <c r="L14" s="311">
        <v>0</v>
      </c>
      <c r="M14" s="129"/>
      <c r="N14" s="288">
        <v>0</v>
      </c>
      <c r="O14" s="296"/>
      <c r="P14" s="312" t="s">
        <v>142</v>
      </c>
      <c r="Q14" s="296"/>
      <c r="R14" s="311">
        <v>6</v>
      </c>
      <c r="S14" s="129"/>
      <c r="T14" s="288">
        <v>0.11</v>
      </c>
      <c r="U14" s="296"/>
      <c r="V14" s="312" t="s">
        <v>142</v>
      </c>
      <c r="W14" s="296"/>
      <c r="X14" s="311">
        <v>57</v>
      </c>
    </row>
    <row r="15" spans="2:24" ht="9.9499999999999993" customHeight="1" x14ac:dyDescent="0.2">
      <c r="B15" s="301" t="s">
        <v>363</v>
      </c>
      <c r="C15" s="303"/>
      <c r="D15" s="306">
        <v>80</v>
      </c>
      <c r="E15" s="30"/>
      <c r="F15" s="129">
        <v>80</v>
      </c>
      <c r="G15" s="130"/>
      <c r="H15" s="308">
        <v>0.48</v>
      </c>
      <c r="I15" s="130"/>
      <c r="J15" s="309">
        <v>70</v>
      </c>
      <c r="K15" s="130"/>
      <c r="L15" s="129">
        <v>70</v>
      </c>
      <c r="M15" s="129"/>
      <c r="N15" s="308">
        <v>0.42</v>
      </c>
      <c r="O15" s="130"/>
      <c r="P15" s="309">
        <v>26</v>
      </c>
      <c r="Q15" s="130"/>
      <c r="R15" s="129">
        <v>18</v>
      </c>
      <c r="S15" s="129"/>
      <c r="T15" s="308">
        <v>0.11</v>
      </c>
      <c r="U15" s="130"/>
      <c r="V15" s="309">
        <v>176</v>
      </c>
      <c r="W15" s="130"/>
      <c r="X15" s="129">
        <v>168</v>
      </c>
    </row>
    <row r="16" spans="2:24" ht="9.9499999999999993" customHeight="1" x14ac:dyDescent="0.2">
      <c r="B16" s="301" t="s">
        <v>418</v>
      </c>
      <c r="C16" s="291"/>
      <c r="D16" s="307">
        <v>80</v>
      </c>
      <c r="E16" s="30"/>
      <c r="F16" s="133">
        <v>80</v>
      </c>
      <c r="G16" s="130"/>
      <c r="H16" s="302">
        <v>0.71</v>
      </c>
      <c r="I16" s="130"/>
      <c r="J16" s="297">
        <v>20</v>
      </c>
      <c r="K16" s="130"/>
      <c r="L16" s="133">
        <v>20</v>
      </c>
      <c r="M16" s="129"/>
      <c r="N16" s="302">
        <v>0.18</v>
      </c>
      <c r="O16" s="130"/>
      <c r="P16" s="297">
        <v>22</v>
      </c>
      <c r="Q16" s="130"/>
      <c r="R16" s="133">
        <v>12</v>
      </c>
      <c r="S16" s="129"/>
      <c r="T16" s="302">
        <v>0.11</v>
      </c>
      <c r="U16" s="130"/>
      <c r="V16" s="297">
        <v>122</v>
      </c>
      <c r="W16" s="130"/>
      <c r="X16" s="133">
        <v>112</v>
      </c>
    </row>
    <row r="17" spans="2:24" ht="9.9499999999999993" customHeight="1" x14ac:dyDescent="0.2">
      <c r="B17" s="301" t="s">
        <v>404</v>
      </c>
      <c r="C17" s="303"/>
      <c r="D17" s="306">
        <v>80</v>
      </c>
      <c r="E17" s="30"/>
      <c r="F17" s="133">
        <v>80</v>
      </c>
      <c r="G17" s="130"/>
      <c r="H17" s="302">
        <v>0.65</v>
      </c>
      <c r="I17" s="130"/>
      <c r="J17" s="297">
        <v>25</v>
      </c>
      <c r="K17" s="130"/>
      <c r="L17" s="133">
        <v>25</v>
      </c>
      <c r="M17" s="129"/>
      <c r="N17" s="302">
        <v>0.2</v>
      </c>
      <c r="O17" s="130"/>
      <c r="P17" s="297">
        <v>22</v>
      </c>
      <c r="Q17" s="130"/>
      <c r="R17" s="133">
        <v>18</v>
      </c>
      <c r="S17" s="129"/>
      <c r="T17" s="302">
        <v>0.15</v>
      </c>
      <c r="U17" s="130"/>
      <c r="V17" s="297">
        <v>127</v>
      </c>
      <c r="W17" s="130"/>
      <c r="X17" s="133">
        <v>123</v>
      </c>
    </row>
    <row r="18" spans="2:24" ht="9.9499999999999993" customHeight="1" x14ac:dyDescent="0.2">
      <c r="B18" s="301" t="s">
        <v>405</v>
      </c>
      <c r="C18" s="303"/>
      <c r="D18" s="297">
        <v>80</v>
      </c>
      <c r="E18" s="130"/>
      <c r="F18" s="70">
        <v>80</v>
      </c>
      <c r="G18" s="131"/>
      <c r="H18" s="302">
        <v>0.56000000000000005</v>
      </c>
      <c r="I18" s="131"/>
      <c r="J18" s="297">
        <v>45</v>
      </c>
      <c r="K18" s="131"/>
      <c r="L18" s="133">
        <v>45</v>
      </c>
      <c r="M18" s="131"/>
      <c r="N18" s="302">
        <v>0.31</v>
      </c>
      <c r="O18" s="131"/>
      <c r="P18" s="297">
        <v>26</v>
      </c>
      <c r="Q18" s="131"/>
      <c r="R18" s="133">
        <v>18</v>
      </c>
      <c r="S18" s="131"/>
      <c r="T18" s="302">
        <v>0.13</v>
      </c>
      <c r="U18" s="131"/>
      <c r="V18" s="297">
        <v>151</v>
      </c>
      <c r="W18" s="131"/>
      <c r="X18" s="133">
        <v>143</v>
      </c>
    </row>
    <row r="19" spans="2:24" ht="9.9499999999999993" customHeight="1" x14ac:dyDescent="0.2">
      <c r="B19" s="301" t="s">
        <v>419</v>
      </c>
      <c r="C19" s="291"/>
      <c r="D19" s="297">
        <v>80</v>
      </c>
      <c r="E19" s="130"/>
      <c r="F19" s="133">
        <v>80</v>
      </c>
      <c r="G19" s="296"/>
      <c r="H19" s="302">
        <v>0.54</v>
      </c>
      <c r="I19" s="296"/>
      <c r="J19" s="297">
        <v>45</v>
      </c>
      <c r="K19" s="296"/>
      <c r="L19" s="133">
        <v>45</v>
      </c>
      <c r="M19" s="129"/>
      <c r="N19" s="302">
        <v>0.3</v>
      </c>
      <c r="O19" s="296"/>
      <c r="P19" s="297">
        <v>28</v>
      </c>
      <c r="Q19" s="296"/>
      <c r="R19" s="133">
        <v>24</v>
      </c>
      <c r="S19" s="129"/>
      <c r="T19" s="302">
        <v>0.16</v>
      </c>
      <c r="U19" s="296"/>
      <c r="V19" s="297">
        <v>153</v>
      </c>
      <c r="W19" s="296"/>
      <c r="X19" s="133">
        <v>149</v>
      </c>
    </row>
    <row r="20" spans="2:24" ht="9.9499999999999993" customHeight="1" x14ac:dyDescent="0.2">
      <c r="B20" s="292" t="s">
        <v>420</v>
      </c>
      <c r="C20" s="303"/>
      <c r="D20" s="297">
        <v>80</v>
      </c>
      <c r="E20" s="130"/>
      <c r="F20" s="70">
        <v>80</v>
      </c>
      <c r="G20" s="131"/>
      <c r="H20" s="302">
        <v>0.87</v>
      </c>
      <c r="I20" s="131"/>
      <c r="J20" s="297" t="s">
        <v>142</v>
      </c>
      <c r="K20" s="131"/>
      <c r="L20" s="133">
        <v>0</v>
      </c>
      <c r="M20" s="131"/>
      <c r="N20" s="302">
        <v>0</v>
      </c>
      <c r="O20" s="131"/>
      <c r="P20" s="297">
        <v>20</v>
      </c>
      <c r="Q20" s="131"/>
      <c r="R20" s="133">
        <v>12</v>
      </c>
      <c r="S20" s="131"/>
      <c r="T20" s="302">
        <v>0.13</v>
      </c>
      <c r="U20" s="131"/>
      <c r="V20" s="297">
        <v>100</v>
      </c>
      <c r="W20" s="131"/>
      <c r="X20" s="133">
        <v>92</v>
      </c>
    </row>
    <row r="21" spans="2:24" ht="9.9499999999999993" customHeight="1" thickBot="1" x14ac:dyDescent="0.25">
      <c r="B21" s="287" t="s">
        <v>68</v>
      </c>
      <c r="C21" s="284"/>
      <c r="D21" s="282">
        <v>1120</v>
      </c>
      <c r="E21" s="281"/>
      <c r="F21" s="286">
        <v>1121</v>
      </c>
      <c r="G21" s="340"/>
      <c r="H21" s="285">
        <v>0.64</v>
      </c>
      <c r="I21" s="340"/>
      <c r="J21" s="282">
        <v>405</v>
      </c>
      <c r="K21" s="340"/>
      <c r="L21" s="286">
        <v>405</v>
      </c>
      <c r="M21" s="340"/>
      <c r="N21" s="285">
        <v>0.23</v>
      </c>
      <c r="O21" s="340"/>
      <c r="P21" s="282">
        <v>288</v>
      </c>
      <c r="Q21" s="340"/>
      <c r="R21" s="286">
        <v>212</v>
      </c>
      <c r="S21" s="340"/>
      <c r="T21" s="285">
        <v>0.12</v>
      </c>
      <c r="U21" s="340"/>
      <c r="V21" s="282">
        <v>1813</v>
      </c>
      <c r="W21" s="340"/>
      <c r="X21" s="286">
        <v>1738</v>
      </c>
    </row>
    <row r="22" spans="2:24" ht="6" customHeight="1" x14ac:dyDescent="0.2">
      <c r="B22" s="284"/>
      <c r="C22" s="284"/>
      <c r="D22" s="341"/>
      <c r="E22" s="281"/>
      <c r="F22" s="279"/>
      <c r="G22" s="340"/>
      <c r="H22" s="342"/>
      <c r="I22" s="340"/>
      <c r="J22" s="341"/>
      <c r="K22" s="340"/>
      <c r="L22" s="279"/>
      <c r="M22" s="340"/>
      <c r="N22" s="342"/>
      <c r="O22" s="340"/>
      <c r="P22" s="341"/>
      <c r="Q22" s="340"/>
      <c r="R22" s="279"/>
      <c r="S22" s="340"/>
      <c r="T22" s="342"/>
      <c r="U22" s="340"/>
      <c r="V22" s="341"/>
      <c r="W22" s="340"/>
      <c r="X22" s="279"/>
    </row>
    <row r="23" spans="2:24" ht="9" customHeight="1" x14ac:dyDescent="0.2">
      <c r="B23" s="339" t="s">
        <v>421</v>
      </c>
      <c r="C23" s="148"/>
      <c r="D23" s="148"/>
      <c r="E23" s="148"/>
      <c r="F23" s="148"/>
      <c r="G23" s="148"/>
      <c r="H23" s="148"/>
      <c r="I23" s="148"/>
      <c r="J23" s="148"/>
      <c r="K23" s="148"/>
      <c r="L23" s="148"/>
      <c r="M23" s="148"/>
      <c r="N23" s="148"/>
    </row>
  </sheetData>
  <mergeCells count="6">
    <mergeCell ref="U2:X2"/>
    <mergeCell ref="V5:X5"/>
    <mergeCell ref="D5:H5"/>
    <mergeCell ref="J5:N5"/>
    <mergeCell ref="P5:T5"/>
    <mergeCell ref="B4:X4"/>
  </mergeCells>
  <pageMargins left="0.7" right="0.7" top="0.75" bottom="0.75" header="0.3" footer="0.3"/>
  <pageSetup paperSize="256"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29A7-14B4-7A4F-9AFC-7DF302E25658}">
  <dimension ref="B2:BD26"/>
  <sheetViews>
    <sheetView showGridLines="0" zoomScale="140" zoomScaleNormal="140" workbookViewId="0">
      <pane xSplit="2" ySplit="6" topLeftCell="C7" activePane="bottomRight" state="frozen"/>
      <selection pane="topRight" activeCell="C1" sqref="C1"/>
      <selection pane="bottomLeft" activeCell="A7" sqref="A7"/>
      <selection pane="bottomRight"/>
    </sheetView>
  </sheetViews>
  <sheetFormatPr baseColWidth="10" defaultColWidth="7.5" defaultRowHeight="12.75" x14ac:dyDescent="0.2"/>
  <cols>
    <col min="1" max="1" width="2.375" style="3" customWidth="1"/>
    <col min="2" max="2" width="50.125" style="3" customWidth="1"/>
    <col min="3" max="3" width="1" style="3" customWidth="1"/>
    <col min="4" max="4" width="6.625" style="3" customWidth="1"/>
    <col min="5" max="5" width="1" style="3" customWidth="1"/>
    <col min="6" max="6" width="6.625" style="3" customWidth="1"/>
    <col min="7" max="7" width="1" style="3" customWidth="1"/>
    <col min="8" max="8" width="6.625" style="3" customWidth="1"/>
    <col min="9" max="9" width="1" style="3" customWidth="1"/>
    <col min="10" max="10" width="6.625" style="3" customWidth="1"/>
    <col min="11" max="11" width="1" style="3" customWidth="1"/>
    <col min="12" max="12" width="6.625" style="3" customWidth="1"/>
    <col min="13" max="13" width="1" style="3" customWidth="1"/>
    <col min="14" max="14" width="6.625" style="3" customWidth="1"/>
    <col min="15" max="15" width="1" style="3" customWidth="1"/>
    <col min="16" max="16" width="7.5" style="3"/>
    <col min="17" max="17" width="1" style="3" customWidth="1"/>
    <col min="18" max="18" width="7.5" style="3"/>
    <col min="19" max="19" width="1" style="3" customWidth="1"/>
    <col min="20" max="20" width="7.5" style="3"/>
    <col min="21" max="21" width="1" style="3" customWidth="1"/>
    <col min="22" max="22" width="7.5" style="3"/>
    <col min="23" max="23" width="1" style="3" customWidth="1"/>
    <col min="24" max="24" width="7.5" style="3"/>
    <col min="25" max="25" width="1" style="3" customWidth="1"/>
    <col min="26" max="26" width="7.5" style="3"/>
    <col min="27" max="27" width="1" style="3" customWidth="1"/>
    <col min="28" max="28" width="7.5" style="3"/>
    <col min="29" max="29" width="1" style="3" customWidth="1"/>
    <col min="30" max="30" width="7.5" style="3"/>
    <col min="31" max="31" width="1" style="3" customWidth="1"/>
    <col min="32" max="32" width="7.5" style="3"/>
    <col min="33" max="33" width="1" style="3" customWidth="1"/>
    <col min="34" max="34" width="7.5" style="3"/>
    <col min="35" max="35" width="1" style="3" customWidth="1"/>
    <col min="36" max="36" width="7.5" style="3"/>
    <col min="37" max="37" width="1" style="3" customWidth="1"/>
    <col min="38" max="38" width="7.5" style="3"/>
    <col min="39" max="39" width="1" style="3" customWidth="1"/>
    <col min="40" max="40" width="7.5" style="3"/>
    <col min="41" max="41" width="1" style="3" customWidth="1"/>
    <col min="42" max="42" width="7.5" style="3"/>
    <col min="43" max="43" width="1" style="3" customWidth="1"/>
    <col min="44" max="44" width="7.5" style="3"/>
    <col min="45" max="45" width="1" style="3" customWidth="1"/>
    <col min="46" max="46" width="7.5" style="3"/>
    <col min="47" max="47" width="1" style="3" customWidth="1"/>
    <col min="48" max="48" width="7.5" style="3"/>
    <col min="49" max="49" width="1" style="3" customWidth="1"/>
    <col min="50" max="50" width="7.5" style="3"/>
    <col min="51" max="51" width="1" style="3" customWidth="1"/>
    <col min="52" max="52" width="7.5" style="3"/>
    <col min="53" max="53" width="1" style="3" customWidth="1"/>
    <col min="54" max="54" width="7.5" style="3"/>
    <col min="55" max="55" width="1" style="3" customWidth="1"/>
    <col min="56" max="56" width="7.5" style="3"/>
    <col min="57" max="57" width="2.375" style="3" customWidth="1"/>
    <col min="58" max="16384" width="7.5" style="3"/>
  </cols>
  <sheetData>
    <row r="2" spans="2:56" ht="33.950000000000003" customHeight="1" x14ac:dyDescent="0.2">
      <c r="B2" s="385"/>
      <c r="BB2" s="425" t="s">
        <v>0</v>
      </c>
      <c r="BC2" s="425"/>
      <c r="BD2" s="425"/>
    </row>
    <row r="4" spans="2:56" ht="27.95" customHeight="1" x14ac:dyDescent="0.2">
      <c r="B4" s="424" t="s">
        <v>422</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row>
    <row r="5" spans="2:56" ht="45.6" customHeight="1" x14ac:dyDescent="0.2">
      <c r="B5" s="338"/>
      <c r="C5" s="338"/>
      <c r="D5" s="422" t="s">
        <v>423</v>
      </c>
      <c r="E5" s="423"/>
      <c r="F5" s="423"/>
      <c r="G5" s="423"/>
      <c r="H5" s="423"/>
      <c r="I5" s="52"/>
      <c r="J5" s="420" t="s">
        <v>424</v>
      </c>
      <c r="K5" s="421"/>
      <c r="L5" s="421"/>
      <c r="M5" s="421"/>
      <c r="N5" s="421"/>
      <c r="O5" s="338"/>
      <c r="P5" s="420" t="s">
        <v>425</v>
      </c>
      <c r="Q5" s="421"/>
      <c r="R5" s="421"/>
      <c r="S5" s="421"/>
      <c r="T5" s="421"/>
      <c r="U5" s="52"/>
      <c r="V5" s="420" t="s">
        <v>426</v>
      </c>
      <c r="W5" s="421"/>
      <c r="X5" s="421"/>
      <c r="Y5" s="421"/>
      <c r="Z5" s="421"/>
      <c r="AA5" s="337"/>
      <c r="AB5" s="428" t="s">
        <v>427</v>
      </c>
      <c r="AC5" s="429"/>
      <c r="AD5" s="429"/>
      <c r="AE5" s="429"/>
      <c r="AF5" s="429"/>
      <c r="AG5" s="52"/>
      <c r="AH5" s="420" t="s">
        <v>428</v>
      </c>
      <c r="AI5" s="421"/>
      <c r="AJ5" s="421"/>
      <c r="AK5" s="421"/>
      <c r="AL5" s="421"/>
      <c r="AM5" s="338"/>
      <c r="AN5" s="420" t="s">
        <v>429</v>
      </c>
      <c r="AO5" s="421"/>
      <c r="AP5" s="421"/>
      <c r="AQ5" s="421"/>
      <c r="AR5" s="421"/>
      <c r="AS5" s="52"/>
      <c r="AT5" s="420" t="s">
        <v>430</v>
      </c>
      <c r="AU5" s="421"/>
      <c r="AV5" s="421"/>
      <c r="AW5" s="421"/>
      <c r="AX5" s="421"/>
      <c r="AY5" s="337"/>
      <c r="AZ5" s="426" t="s">
        <v>431</v>
      </c>
      <c r="BA5" s="427"/>
      <c r="BB5" s="427"/>
      <c r="BC5" s="427"/>
      <c r="BD5" s="427"/>
    </row>
    <row r="6" spans="2:56" s="139" customFormat="1" ht="15" customHeight="1" x14ac:dyDescent="0.2">
      <c r="B6" s="332" t="s">
        <v>412</v>
      </c>
      <c r="C6" s="332"/>
      <c r="D6" s="82">
        <v>2021</v>
      </c>
      <c r="E6" s="93"/>
      <c r="F6" s="336"/>
      <c r="G6" s="335"/>
      <c r="H6" s="140">
        <v>2022</v>
      </c>
      <c r="I6" s="328"/>
      <c r="J6" s="333">
        <v>2021</v>
      </c>
      <c r="K6" s="93"/>
      <c r="L6" s="334"/>
      <c r="M6" s="334"/>
      <c r="N6" s="140">
        <v>2022</v>
      </c>
      <c r="O6" s="332"/>
      <c r="P6" s="82">
        <v>2021</v>
      </c>
      <c r="Q6" s="93"/>
      <c r="R6" s="331"/>
      <c r="S6" s="330"/>
      <c r="T6" s="140">
        <v>2022</v>
      </c>
      <c r="U6" s="328"/>
      <c r="V6" s="333">
        <v>2021</v>
      </c>
      <c r="W6" s="93"/>
      <c r="X6" s="329"/>
      <c r="Y6" s="329"/>
      <c r="Z6" s="140">
        <v>2022</v>
      </c>
      <c r="AA6" s="328"/>
      <c r="AB6" s="53">
        <v>2021</v>
      </c>
      <c r="AC6" s="328"/>
      <c r="AD6" s="124"/>
      <c r="AE6" s="327"/>
      <c r="AF6" s="126">
        <v>2022</v>
      </c>
      <c r="AG6" s="328"/>
      <c r="AH6" s="82">
        <v>2021</v>
      </c>
      <c r="AI6" s="93"/>
      <c r="AJ6" s="331"/>
      <c r="AK6" s="330"/>
      <c r="AL6" s="140">
        <v>2022</v>
      </c>
      <c r="AM6" s="332"/>
      <c r="AN6" s="82">
        <v>2021</v>
      </c>
      <c r="AO6" s="93"/>
      <c r="AP6" s="331"/>
      <c r="AQ6" s="330"/>
      <c r="AR6" s="140">
        <v>2022</v>
      </c>
      <c r="AS6" s="328"/>
      <c r="AT6" s="82">
        <v>2021</v>
      </c>
      <c r="AU6" s="93"/>
      <c r="AV6" s="329"/>
      <c r="AW6" s="329"/>
      <c r="AX6" s="140">
        <v>2022</v>
      </c>
      <c r="AY6" s="328"/>
      <c r="AZ6" s="53">
        <v>2021</v>
      </c>
      <c r="BA6" s="328"/>
      <c r="BB6" s="124"/>
      <c r="BC6" s="327"/>
      <c r="BD6" s="126">
        <v>2022</v>
      </c>
    </row>
    <row r="7" spans="2:56" ht="20.100000000000001" customHeight="1" thickBot="1" x14ac:dyDescent="0.2">
      <c r="B7" s="326" t="s">
        <v>432</v>
      </c>
      <c r="C7" s="49"/>
      <c r="D7" s="323">
        <v>1450</v>
      </c>
      <c r="E7" s="321"/>
      <c r="F7" s="325">
        <v>1469</v>
      </c>
      <c r="G7" s="321"/>
      <c r="H7" s="324">
        <v>0.25</v>
      </c>
      <c r="I7" s="321"/>
      <c r="J7" s="323">
        <v>200</v>
      </c>
      <c r="K7" s="321"/>
      <c r="L7" s="325">
        <v>600</v>
      </c>
      <c r="M7" s="321"/>
      <c r="N7" s="324">
        <v>0.43</v>
      </c>
      <c r="O7" s="49"/>
      <c r="P7" s="323">
        <v>913</v>
      </c>
      <c r="Q7" s="321"/>
      <c r="R7" s="322">
        <v>960</v>
      </c>
      <c r="S7" s="321"/>
      <c r="T7" s="320">
        <v>0.26</v>
      </c>
      <c r="U7" s="321"/>
      <c r="V7" s="323">
        <v>764</v>
      </c>
      <c r="W7" s="321"/>
      <c r="X7" s="322">
        <v>770</v>
      </c>
      <c r="Y7" s="321"/>
      <c r="Z7" s="320">
        <v>0.28999999999999998</v>
      </c>
      <c r="AA7" s="321"/>
      <c r="AB7" s="323">
        <v>700</v>
      </c>
      <c r="AC7" s="321"/>
      <c r="AD7" s="322">
        <v>719</v>
      </c>
      <c r="AE7" s="321"/>
      <c r="AF7" s="320">
        <v>0.28000000000000003</v>
      </c>
      <c r="AG7" s="321"/>
      <c r="AH7" s="323">
        <v>200</v>
      </c>
      <c r="AI7" s="321"/>
      <c r="AJ7" s="322">
        <v>600</v>
      </c>
      <c r="AK7" s="321"/>
      <c r="AL7" s="320">
        <v>0.42</v>
      </c>
      <c r="AM7" s="49"/>
      <c r="AN7" s="323">
        <v>200</v>
      </c>
      <c r="AO7" s="321"/>
      <c r="AP7" s="322">
        <v>600</v>
      </c>
      <c r="AQ7" s="321"/>
      <c r="AR7" s="320">
        <v>0.36</v>
      </c>
      <c r="AS7" s="321"/>
      <c r="AT7" s="323">
        <v>899</v>
      </c>
      <c r="AU7" s="321"/>
      <c r="AV7" s="322">
        <v>903</v>
      </c>
      <c r="AW7" s="321"/>
      <c r="AX7" s="320">
        <v>0.28000000000000003</v>
      </c>
      <c r="AY7" s="321"/>
      <c r="AZ7" s="323">
        <v>710</v>
      </c>
      <c r="BA7" s="321"/>
      <c r="BB7" s="322">
        <v>819</v>
      </c>
      <c r="BC7" s="321"/>
      <c r="BD7" s="320">
        <v>0.25</v>
      </c>
    </row>
    <row r="8" spans="2:56" ht="9.9499999999999993" customHeight="1" x14ac:dyDescent="0.2">
      <c r="B8" s="292" t="s">
        <v>433</v>
      </c>
      <c r="C8" s="291"/>
      <c r="D8" s="290">
        <v>11</v>
      </c>
      <c r="E8" s="30"/>
      <c r="F8" s="289">
        <v>11</v>
      </c>
      <c r="G8" s="131"/>
      <c r="H8" s="319">
        <v>0</v>
      </c>
      <c r="I8" s="131"/>
      <c r="J8" s="290">
        <v>5</v>
      </c>
      <c r="K8" s="131"/>
      <c r="L8" s="289">
        <v>13</v>
      </c>
      <c r="M8" s="131"/>
      <c r="N8" s="319">
        <v>0.01</v>
      </c>
      <c r="O8" s="291"/>
      <c r="P8" s="290">
        <v>463</v>
      </c>
      <c r="Q8" s="30"/>
      <c r="R8" s="289">
        <v>502</v>
      </c>
      <c r="S8" s="131"/>
      <c r="T8" s="319">
        <v>0.13</v>
      </c>
      <c r="U8" s="131"/>
      <c r="V8" s="290">
        <v>84</v>
      </c>
      <c r="W8" s="131"/>
      <c r="X8" s="289">
        <v>79</v>
      </c>
      <c r="Y8" s="131"/>
      <c r="Z8" s="319">
        <v>0.03</v>
      </c>
      <c r="AA8" s="131"/>
      <c r="AB8" s="290">
        <v>27</v>
      </c>
      <c r="AC8" s="30"/>
      <c r="AD8" s="289">
        <v>80</v>
      </c>
      <c r="AE8" s="131"/>
      <c r="AF8" s="319">
        <v>0.03</v>
      </c>
      <c r="AG8" s="131"/>
      <c r="AH8" s="290">
        <v>72</v>
      </c>
      <c r="AI8" s="131"/>
      <c r="AJ8" s="289">
        <v>83</v>
      </c>
      <c r="AK8" s="131"/>
      <c r="AL8" s="319">
        <v>0.06</v>
      </c>
      <c r="AM8" s="291"/>
      <c r="AN8" s="290">
        <v>25</v>
      </c>
      <c r="AO8" s="30"/>
      <c r="AP8" s="289">
        <v>326</v>
      </c>
      <c r="AQ8" s="131"/>
      <c r="AR8" s="319">
        <v>0.19</v>
      </c>
      <c r="AS8" s="131"/>
      <c r="AT8" s="290">
        <v>79</v>
      </c>
      <c r="AU8" s="131"/>
      <c r="AV8" s="289">
        <v>97</v>
      </c>
      <c r="AW8" s="131"/>
      <c r="AX8" s="319">
        <v>0.03</v>
      </c>
      <c r="AY8" s="131"/>
      <c r="AZ8" s="290">
        <v>58</v>
      </c>
      <c r="BA8" s="30"/>
      <c r="BB8" s="289">
        <v>60</v>
      </c>
      <c r="BC8" s="131"/>
      <c r="BD8" s="319">
        <v>0.02</v>
      </c>
    </row>
    <row r="9" spans="2:56" ht="9.9499999999999993" customHeight="1" x14ac:dyDescent="0.2">
      <c r="B9" s="301" t="s">
        <v>434</v>
      </c>
      <c r="C9" s="291"/>
      <c r="D9" s="297" t="s">
        <v>142</v>
      </c>
      <c r="E9" s="130"/>
      <c r="F9" s="133" t="s">
        <v>142</v>
      </c>
      <c r="G9" s="130"/>
      <c r="H9" s="304"/>
      <c r="I9" s="130"/>
      <c r="J9" s="297" t="s">
        <v>142</v>
      </c>
      <c r="K9" s="130"/>
      <c r="L9" s="133" t="s">
        <v>142</v>
      </c>
      <c r="M9" s="129"/>
      <c r="N9" s="304"/>
      <c r="O9" s="291"/>
      <c r="P9" s="297" t="s">
        <v>142</v>
      </c>
      <c r="Q9" s="130"/>
      <c r="R9" s="133" t="s">
        <v>142</v>
      </c>
      <c r="S9" s="130"/>
      <c r="T9" s="302"/>
      <c r="U9" s="130"/>
      <c r="V9" s="297" t="s">
        <v>142</v>
      </c>
      <c r="W9" s="130"/>
      <c r="X9" s="133" t="s">
        <v>142</v>
      </c>
      <c r="Y9" s="129"/>
      <c r="Z9" s="302"/>
      <c r="AA9" s="129"/>
      <c r="AB9" s="297" t="s">
        <v>142</v>
      </c>
      <c r="AC9" s="130"/>
      <c r="AD9" s="133" t="s">
        <v>142</v>
      </c>
      <c r="AE9" s="130"/>
      <c r="AF9" s="302"/>
      <c r="AG9" s="130"/>
      <c r="AH9" s="297" t="s">
        <v>142</v>
      </c>
      <c r="AI9" s="130"/>
      <c r="AJ9" s="133" t="s">
        <v>142</v>
      </c>
      <c r="AK9" s="129"/>
      <c r="AL9" s="302"/>
      <c r="AM9" s="291"/>
      <c r="AN9" s="297" t="s">
        <v>142</v>
      </c>
      <c r="AO9" s="130"/>
      <c r="AP9" s="133" t="s">
        <v>142</v>
      </c>
      <c r="AQ9" s="130"/>
      <c r="AR9" s="302"/>
      <c r="AS9" s="130"/>
      <c r="AT9" s="297" t="s">
        <v>142</v>
      </c>
      <c r="AU9" s="130"/>
      <c r="AV9" s="133" t="s">
        <v>142</v>
      </c>
      <c r="AW9" s="129"/>
      <c r="AX9" s="302"/>
      <c r="AY9" s="129"/>
      <c r="AZ9" s="297">
        <v>356</v>
      </c>
      <c r="BA9" s="130"/>
      <c r="BB9" s="133">
        <v>401</v>
      </c>
      <c r="BC9" s="130"/>
      <c r="BD9" s="302">
        <v>0.13</v>
      </c>
    </row>
    <row r="10" spans="2:56" ht="9.9499999999999993" customHeight="1" thickBot="1" x14ac:dyDescent="0.25">
      <c r="B10" s="287" t="s">
        <v>435</v>
      </c>
      <c r="C10" s="284"/>
      <c r="D10" s="282">
        <v>2770</v>
      </c>
      <c r="E10" s="281"/>
      <c r="F10" s="286">
        <v>2394</v>
      </c>
      <c r="G10" s="279"/>
      <c r="H10" s="294">
        <v>0.41</v>
      </c>
      <c r="I10" s="279"/>
      <c r="J10" s="282">
        <v>297</v>
      </c>
      <c r="K10" s="279"/>
      <c r="L10" s="286">
        <v>782</v>
      </c>
      <c r="M10" s="279"/>
      <c r="N10" s="294">
        <v>0.56000000000000005</v>
      </c>
      <c r="O10" s="284"/>
      <c r="P10" s="282">
        <v>1314</v>
      </c>
      <c r="Q10" s="281"/>
      <c r="R10" s="280">
        <v>1170</v>
      </c>
      <c r="S10" s="279"/>
      <c r="T10" s="293">
        <v>0.31</v>
      </c>
      <c r="U10" s="279"/>
      <c r="V10" s="282">
        <v>1133</v>
      </c>
      <c r="W10" s="279"/>
      <c r="X10" s="280">
        <v>973</v>
      </c>
      <c r="Y10" s="279"/>
      <c r="Z10" s="293">
        <v>0.36</v>
      </c>
      <c r="AA10" s="279"/>
      <c r="AB10" s="282">
        <v>1045</v>
      </c>
      <c r="AC10" s="281"/>
      <c r="AD10" s="280">
        <v>901</v>
      </c>
      <c r="AE10" s="279"/>
      <c r="AF10" s="293">
        <v>0.35</v>
      </c>
      <c r="AG10" s="279"/>
      <c r="AH10" s="282">
        <v>293</v>
      </c>
      <c r="AI10" s="279"/>
      <c r="AJ10" s="280">
        <v>749</v>
      </c>
      <c r="AK10" s="279"/>
      <c r="AL10" s="293">
        <v>0.52</v>
      </c>
      <c r="AM10" s="284"/>
      <c r="AN10" s="282">
        <v>303</v>
      </c>
      <c r="AO10" s="281"/>
      <c r="AP10" s="280">
        <v>765</v>
      </c>
      <c r="AQ10" s="279"/>
      <c r="AR10" s="293">
        <v>0.45</v>
      </c>
      <c r="AS10" s="279"/>
      <c r="AT10" s="282">
        <v>1362</v>
      </c>
      <c r="AU10" s="279"/>
      <c r="AV10" s="280">
        <v>1134</v>
      </c>
      <c r="AW10" s="279"/>
      <c r="AX10" s="293">
        <v>0.35</v>
      </c>
      <c r="AY10" s="279"/>
      <c r="AZ10" s="282">
        <v>1013</v>
      </c>
      <c r="BA10" s="281"/>
      <c r="BB10" s="280">
        <v>1000</v>
      </c>
      <c r="BC10" s="279"/>
      <c r="BD10" s="293">
        <v>0.31</v>
      </c>
    </row>
    <row r="11" spans="2:56" ht="9.9499999999999993" customHeight="1" x14ac:dyDescent="0.2">
      <c r="B11" s="292" t="s">
        <v>436</v>
      </c>
      <c r="C11" s="291"/>
      <c r="D11" s="290">
        <v>2770</v>
      </c>
      <c r="E11" s="30"/>
      <c r="F11" s="311" t="s">
        <v>142</v>
      </c>
      <c r="G11" s="130"/>
      <c r="H11" s="313"/>
      <c r="I11" s="130"/>
      <c r="J11" s="290">
        <v>297</v>
      </c>
      <c r="K11" s="130"/>
      <c r="L11" s="311" t="s">
        <v>142</v>
      </c>
      <c r="M11" s="129"/>
      <c r="N11" s="313"/>
      <c r="O11" s="291"/>
      <c r="P11" s="290">
        <v>1314</v>
      </c>
      <c r="Q11" s="30"/>
      <c r="R11" s="311" t="s">
        <v>142</v>
      </c>
      <c r="S11" s="130"/>
      <c r="T11" s="288"/>
      <c r="U11" s="130"/>
      <c r="V11" s="290">
        <v>1133</v>
      </c>
      <c r="W11" s="130"/>
      <c r="X11" s="311" t="s">
        <v>142</v>
      </c>
      <c r="Y11" s="129"/>
      <c r="Z11" s="288"/>
      <c r="AA11" s="129"/>
      <c r="AB11" s="290">
        <v>1045</v>
      </c>
      <c r="AC11" s="30"/>
      <c r="AD11" s="311" t="s">
        <v>142</v>
      </c>
      <c r="AE11" s="130"/>
      <c r="AF11" s="288"/>
      <c r="AG11" s="130"/>
      <c r="AH11" s="290">
        <v>293</v>
      </c>
      <c r="AI11" s="130"/>
      <c r="AJ11" s="311" t="s">
        <v>142</v>
      </c>
      <c r="AK11" s="129"/>
      <c r="AL11" s="288"/>
      <c r="AM11" s="291"/>
      <c r="AN11" s="290">
        <v>303</v>
      </c>
      <c r="AO11" s="30"/>
      <c r="AP11" s="311" t="s">
        <v>142</v>
      </c>
      <c r="AQ11" s="130"/>
      <c r="AR11" s="288"/>
      <c r="AS11" s="130"/>
      <c r="AT11" s="290">
        <v>1362</v>
      </c>
      <c r="AU11" s="130"/>
      <c r="AV11" s="311"/>
      <c r="AW11" s="129"/>
      <c r="AX11" s="288"/>
      <c r="AY11" s="129"/>
      <c r="AZ11" s="290">
        <v>1013</v>
      </c>
      <c r="BA11" s="30"/>
      <c r="BB11" s="311" t="s">
        <v>142</v>
      </c>
      <c r="BC11" s="130"/>
      <c r="BD11" s="288"/>
    </row>
    <row r="12" spans="2:56" ht="9.9499999999999993" customHeight="1" x14ac:dyDescent="0.2">
      <c r="B12" s="301" t="s">
        <v>437</v>
      </c>
      <c r="C12" s="291"/>
      <c r="D12" s="297" t="s">
        <v>142</v>
      </c>
      <c r="E12" s="130"/>
      <c r="F12" s="70">
        <v>2394</v>
      </c>
      <c r="G12" s="131"/>
      <c r="H12" s="304"/>
      <c r="I12" s="131"/>
      <c r="J12" s="297" t="s">
        <v>142</v>
      </c>
      <c r="K12" s="131"/>
      <c r="L12" s="70">
        <v>782</v>
      </c>
      <c r="M12" s="131"/>
      <c r="N12" s="304"/>
      <c r="O12" s="291"/>
      <c r="P12" s="297" t="s">
        <v>142</v>
      </c>
      <c r="Q12" s="130"/>
      <c r="R12" s="70">
        <v>1170</v>
      </c>
      <c r="S12" s="131"/>
      <c r="T12" s="302"/>
      <c r="U12" s="131"/>
      <c r="V12" s="297" t="s">
        <v>142</v>
      </c>
      <c r="W12" s="131"/>
      <c r="X12" s="70">
        <v>973</v>
      </c>
      <c r="Y12" s="131"/>
      <c r="Z12" s="302"/>
      <c r="AA12" s="129"/>
      <c r="AB12" s="297" t="s">
        <v>142</v>
      </c>
      <c r="AC12" s="130"/>
      <c r="AD12" s="70">
        <v>901</v>
      </c>
      <c r="AE12" s="131"/>
      <c r="AF12" s="302"/>
      <c r="AG12" s="131"/>
      <c r="AH12" s="297" t="s">
        <v>142</v>
      </c>
      <c r="AI12" s="131"/>
      <c r="AJ12" s="70">
        <v>749</v>
      </c>
      <c r="AK12" s="131"/>
      <c r="AL12" s="302"/>
      <c r="AM12" s="291"/>
      <c r="AN12" s="297" t="s">
        <v>142</v>
      </c>
      <c r="AO12" s="130"/>
      <c r="AP12" s="70">
        <v>765</v>
      </c>
      <c r="AQ12" s="131"/>
      <c r="AR12" s="302"/>
      <c r="AS12" s="131"/>
      <c r="AT12" s="297" t="s">
        <v>142</v>
      </c>
      <c r="AU12" s="131"/>
      <c r="AV12" s="70">
        <v>1134</v>
      </c>
      <c r="AW12" s="131"/>
      <c r="AX12" s="302"/>
      <c r="AY12" s="129"/>
      <c r="AZ12" s="297" t="s">
        <v>142</v>
      </c>
      <c r="BA12" s="130"/>
      <c r="BB12" s="70">
        <v>1000</v>
      </c>
      <c r="BC12" s="131"/>
      <c r="BD12" s="302"/>
    </row>
    <row r="13" spans="2:56" ht="9.9499999999999993" customHeight="1" thickBot="1" x14ac:dyDescent="0.25">
      <c r="B13" s="287" t="s">
        <v>438</v>
      </c>
      <c r="C13" s="284"/>
      <c r="D13" s="282">
        <v>1375</v>
      </c>
      <c r="E13" s="281"/>
      <c r="F13" s="286">
        <v>1976</v>
      </c>
      <c r="G13" s="279"/>
      <c r="H13" s="294">
        <v>0.34</v>
      </c>
      <c r="I13" s="279"/>
      <c r="J13" s="282">
        <v>0</v>
      </c>
      <c r="K13" s="279"/>
      <c r="L13" s="318"/>
      <c r="M13" s="279"/>
      <c r="N13" s="317">
        <v>0</v>
      </c>
      <c r="O13" s="284"/>
      <c r="P13" s="282">
        <v>1076</v>
      </c>
      <c r="Q13" s="281"/>
      <c r="R13" s="280">
        <v>1096</v>
      </c>
      <c r="S13" s="279"/>
      <c r="T13" s="293">
        <v>0.3</v>
      </c>
      <c r="U13" s="279"/>
      <c r="V13" s="282">
        <v>875</v>
      </c>
      <c r="W13" s="279"/>
      <c r="X13" s="316">
        <v>875</v>
      </c>
      <c r="Y13" s="279"/>
      <c r="Z13" s="293">
        <v>0.32</v>
      </c>
      <c r="AA13" s="279"/>
      <c r="AB13" s="282">
        <v>730</v>
      </c>
      <c r="AC13" s="281"/>
      <c r="AD13" s="280">
        <v>875</v>
      </c>
      <c r="AE13" s="279"/>
      <c r="AF13" s="293">
        <v>0.34</v>
      </c>
      <c r="AG13" s="279"/>
      <c r="AH13" s="282">
        <v>0</v>
      </c>
      <c r="AI13" s="279"/>
      <c r="AJ13" s="316"/>
      <c r="AK13" s="279"/>
      <c r="AL13" s="293">
        <v>0</v>
      </c>
      <c r="AM13" s="284"/>
      <c r="AN13" s="282">
        <v>0</v>
      </c>
      <c r="AO13" s="281"/>
      <c r="AP13" s="280"/>
      <c r="AQ13" s="279"/>
      <c r="AR13" s="293">
        <v>0</v>
      </c>
      <c r="AS13" s="279"/>
      <c r="AT13" s="282">
        <v>1075</v>
      </c>
      <c r="AU13" s="279"/>
      <c r="AV13" s="316">
        <v>1075</v>
      </c>
      <c r="AW13" s="279"/>
      <c r="AX13" s="293">
        <v>0.34</v>
      </c>
      <c r="AY13" s="279"/>
      <c r="AZ13" s="282">
        <v>713</v>
      </c>
      <c r="BA13" s="281"/>
      <c r="BB13" s="280">
        <v>936</v>
      </c>
      <c r="BC13" s="279"/>
      <c r="BD13" s="293">
        <v>0.28999999999999998</v>
      </c>
    </row>
    <row r="14" spans="2:56" ht="9.9499999999999993" customHeight="1" x14ac:dyDescent="0.2">
      <c r="B14" s="292" t="s">
        <v>439</v>
      </c>
      <c r="C14" s="291"/>
      <c r="D14" s="315"/>
      <c r="E14" s="300"/>
      <c r="F14" s="314"/>
      <c r="G14" s="300"/>
      <c r="H14" s="313"/>
      <c r="I14" s="300"/>
      <c r="J14" s="315"/>
      <c r="K14" s="300"/>
      <c r="L14" s="314"/>
      <c r="M14" s="298"/>
      <c r="N14" s="313"/>
      <c r="O14" s="291"/>
      <c r="P14" s="312"/>
      <c r="Q14" s="296"/>
      <c r="R14" s="311" t="s">
        <v>142</v>
      </c>
      <c r="S14" s="296"/>
      <c r="T14" s="288"/>
      <c r="U14" s="296"/>
      <c r="V14" s="312"/>
      <c r="W14" s="296"/>
      <c r="X14" s="311"/>
      <c r="Y14" s="129"/>
      <c r="Z14" s="288"/>
      <c r="AA14" s="129"/>
      <c r="AB14" s="312"/>
      <c r="AC14" s="296"/>
      <c r="AD14" s="311"/>
      <c r="AE14" s="296"/>
      <c r="AF14" s="288"/>
      <c r="AG14" s="296"/>
      <c r="AH14" s="312"/>
      <c r="AI14" s="296"/>
      <c r="AJ14" s="311"/>
      <c r="AK14" s="129"/>
      <c r="AL14" s="288"/>
      <c r="AM14" s="291"/>
      <c r="AN14" s="312"/>
      <c r="AO14" s="296"/>
      <c r="AP14" s="311"/>
      <c r="AQ14" s="296"/>
      <c r="AR14" s="288"/>
      <c r="AS14" s="296"/>
      <c r="AT14" s="312"/>
      <c r="AU14" s="296"/>
      <c r="AV14" s="311"/>
      <c r="AW14" s="129"/>
      <c r="AX14" s="288"/>
      <c r="AY14" s="129"/>
      <c r="AZ14" s="297"/>
      <c r="BA14" s="296"/>
      <c r="BB14" s="311"/>
      <c r="BC14" s="296"/>
      <c r="BD14" s="288"/>
    </row>
    <row r="15" spans="2:56" ht="9.9499999999999993" customHeight="1" x14ac:dyDescent="0.2">
      <c r="B15" s="305" t="s">
        <v>440</v>
      </c>
      <c r="C15" s="303"/>
      <c r="D15" s="306">
        <v>0</v>
      </c>
      <c r="E15" s="30"/>
      <c r="F15" s="129" t="s">
        <v>142</v>
      </c>
      <c r="G15" s="130"/>
      <c r="H15" s="310"/>
      <c r="I15" s="130"/>
      <c r="J15" s="309" t="s">
        <v>142</v>
      </c>
      <c r="K15" s="130"/>
      <c r="L15" s="129" t="s">
        <v>142</v>
      </c>
      <c r="M15" s="129"/>
      <c r="N15" s="310"/>
      <c r="O15" s="303"/>
      <c r="P15" s="306">
        <v>0</v>
      </c>
      <c r="Q15" s="30"/>
      <c r="R15" s="129" t="s">
        <v>142</v>
      </c>
      <c r="S15" s="130"/>
      <c r="T15" s="308"/>
      <c r="U15" s="130"/>
      <c r="V15" s="309">
        <v>0</v>
      </c>
      <c r="W15" s="130"/>
      <c r="X15" s="129" t="s">
        <v>142</v>
      </c>
      <c r="Y15" s="129"/>
      <c r="Z15" s="308"/>
      <c r="AA15" s="129"/>
      <c r="AB15" s="306">
        <v>0</v>
      </c>
      <c r="AC15" s="30"/>
      <c r="AD15" s="129" t="s">
        <v>142</v>
      </c>
      <c r="AE15" s="130"/>
      <c r="AF15" s="308"/>
      <c r="AG15" s="130"/>
      <c r="AH15" s="309" t="s">
        <v>142</v>
      </c>
      <c r="AI15" s="130"/>
      <c r="AJ15" s="129" t="s">
        <v>142</v>
      </c>
      <c r="AK15" s="129"/>
      <c r="AL15" s="308"/>
      <c r="AM15" s="303"/>
      <c r="AN15" s="306" t="s">
        <v>142</v>
      </c>
      <c r="AO15" s="30"/>
      <c r="AP15" s="129" t="s">
        <v>142</v>
      </c>
      <c r="AQ15" s="130"/>
      <c r="AR15" s="308"/>
      <c r="AS15" s="130"/>
      <c r="AT15" s="309">
        <v>0</v>
      </c>
      <c r="AU15" s="130"/>
      <c r="AV15" s="129" t="s">
        <v>142</v>
      </c>
      <c r="AW15" s="129"/>
      <c r="AX15" s="308"/>
      <c r="AY15" s="129"/>
      <c r="AZ15" s="306">
        <v>0</v>
      </c>
      <c r="BA15" s="30"/>
      <c r="BB15" s="129" t="s">
        <v>142</v>
      </c>
      <c r="BC15" s="130"/>
      <c r="BD15" s="308"/>
    </row>
    <row r="16" spans="2:56" ht="9.9499999999999993" customHeight="1" x14ac:dyDescent="0.2">
      <c r="B16" s="291" t="s">
        <v>441</v>
      </c>
      <c r="C16" s="291"/>
      <c r="D16" s="307"/>
      <c r="E16" s="30"/>
      <c r="F16" s="299"/>
      <c r="G16" s="130"/>
      <c r="H16" s="304"/>
      <c r="I16" s="130"/>
      <c r="J16" s="297"/>
      <c r="K16" s="130"/>
      <c r="L16" s="299"/>
      <c r="M16" s="129"/>
      <c r="N16" s="304"/>
      <c r="O16" s="291"/>
      <c r="P16" s="307"/>
      <c r="Q16" s="30"/>
      <c r="R16" s="133">
        <v>0</v>
      </c>
      <c r="S16" s="130"/>
      <c r="T16" s="302"/>
      <c r="U16" s="130"/>
      <c r="V16" s="297"/>
      <c r="W16" s="130"/>
      <c r="X16" s="133"/>
      <c r="Y16" s="129"/>
      <c r="Z16" s="302"/>
      <c r="AA16" s="129"/>
      <c r="AB16" s="307"/>
      <c r="AC16" s="30"/>
      <c r="AD16" s="133"/>
      <c r="AE16" s="130"/>
      <c r="AF16" s="302"/>
      <c r="AG16" s="130"/>
      <c r="AH16" s="297"/>
      <c r="AI16" s="130"/>
      <c r="AJ16" s="133"/>
      <c r="AK16" s="129"/>
      <c r="AL16" s="302"/>
      <c r="AM16" s="291"/>
      <c r="AN16" s="307"/>
      <c r="AO16" s="30"/>
      <c r="AP16" s="133"/>
      <c r="AQ16" s="130"/>
      <c r="AR16" s="302"/>
      <c r="AS16" s="130"/>
      <c r="AT16" s="297"/>
      <c r="AU16" s="130"/>
      <c r="AV16" s="133"/>
      <c r="AW16" s="129"/>
      <c r="AX16" s="302"/>
      <c r="AY16" s="129"/>
      <c r="AZ16" s="307"/>
      <c r="BA16" s="30"/>
      <c r="BB16" s="133"/>
      <c r="BC16" s="130"/>
      <c r="BD16" s="302"/>
    </row>
    <row r="17" spans="2:56" ht="9.9499999999999993" customHeight="1" x14ac:dyDescent="0.2">
      <c r="B17" s="305" t="s">
        <v>442</v>
      </c>
      <c r="C17" s="303"/>
      <c r="D17" s="306">
        <v>1375</v>
      </c>
      <c r="E17" s="30"/>
      <c r="F17" s="133" t="s">
        <v>142</v>
      </c>
      <c r="G17" s="130"/>
      <c r="H17" s="304"/>
      <c r="I17" s="130"/>
      <c r="J17" s="297" t="s">
        <v>142</v>
      </c>
      <c r="K17" s="130"/>
      <c r="L17" s="133" t="s">
        <v>142</v>
      </c>
      <c r="M17" s="129"/>
      <c r="N17" s="304"/>
      <c r="O17" s="303"/>
      <c r="P17" s="306">
        <v>1076</v>
      </c>
      <c r="Q17" s="30"/>
      <c r="R17" s="133" t="s">
        <v>443</v>
      </c>
      <c r="S17" s="130"/>
      <c r="T17" s="302"/>
      <c r="U17" s="130"/>
      <c r="V17" s="297">
        <v>875</v>
      </c>
      <c r="W17" s="130"/>
      <c r="X17" s="133" t="s">
        <v>443</v>
      </c>
      <c r="Y17" s="129"/>
      <c r="Z17" s="302"/>
      <c r="AA17" s="129"/>
      <c r="AB17" s="306">
        <v>730</v>
      </c>
      <c r="AC17" s="30"/>
      <c r="AD17" s="133" t="s">
        <v>443</v>
      </c>
      <c r="AE17" s="130"/>
      <c r="AF17" s="302"/>
      <c r="AG17" s="130"/>
      <c r="AH17" s="297" t="s">
        <v>443</v>
      </c>
      <c r="AI17" s="130"/>
      <c r="AJ17" s="133" t="s">
        <v>443</v>
      </c>
      <c r="AK17" s="129"/>
      <c r="AL17" s="302"/>
      <c r="AM17" s="303"/>
      <c r="AN17" s="306" t="s">
        <v>142</v>
      </c>
      <c r="AO17" s="30"/>
      <c r="AP17" s="133" t="s">
        <v>142</v>
      </c>
      <c r="AQ17" s="130"/>
      <c r="AR17" s="302"/>
      <c r="AS17" s="130"/>
      <c r="AT17" s="297">
        <v>1075</v>
      </c>
      <c r="AU17" s="130"/>
      <c r="AV17" s="133" t="s">
        <v>142</v>
      </c>
      <c r="AW17" s="129"/>
      <c r="AX17" s="302"/>
      <c r="AY17" s="129"/>
      <c r="AZ17" s="306">
        <v>713</v>
      </c>
      <c r="BA17" s="30"/>
      <c r="BB17" s="133" t="s">
        <v>142</v>
      </c>
      <c r="BC17" s="130"/>
      <c r="BD17" s="302"/>
    </row>
    <row r="18" spans="2:56" ht="9.9499999999999993" customHeight="1" x14ac:dyDescent="0.2">
      <c r="B18" s="305" t="s">
        <v>444</v>
      </c>
      <c r="C18" s="303"/>
      <c r="D18" s="297" t="s">
        <v>142</v>
      </c>
      <c r="E18" s="130"/>
      <c r="F18" s="70">
        <v>0</v>
      </c>
      <c r="G18" s="131"/>
      <c r="H18" s="304"/>
      <c r="I18" s="131"/>
      <c r="J18" s="297" t="s">
        <v>142</v>
      </c>
      <c r="K18" s="131"/>
      <c r="L18" s="133" t="s">
        <v>142</v>
      </c>
      <c r="M18" s="131"/>
      <c r="N18" s="304"/>
      <c r="O18" s="303"/>
      <c r="P18" s="297" t="s">
        <v>443</v>
      </c>
      <c r="Q18" s="130"/>
      <c r="R18" s="133" t="s">
        <v>443</v>
      </c>
      <c r="S18" s="131"/>
      <c r="T18" s="302"/>
      <c r="U18" s="131"/>
      <c r="V18" s="297" t="s">
        <v>443</v>
      </c>
      <c r="W18" s="131"/>
      <c r="X18" s="133" t="s">
        <v>445</v>
      </c>
      <c r="Y18" s="131"/>
      <c r="Z18" s="302"/>
      <c r="AA18" s="129"/>
      <c r="AB18" s="297" t="s">
        <v>443</v>
      </c>
      <c r="AC18" s="130"/>
      <c r="AD18" s="133" t="s">
        <v>443</v>
      </c>
      <c r="AE18" s="131"/>
      <c r="AF18" s="302"/>
      <c r="AG18" s="131"/>
      <c r="AH18" s="297" t="s">
        <v>443</v>
      </c>
      <c r="AI18" s="131"/>
      <c r="AJ18" s="133" t="s">
        <v>443</v>
      </c>
      <c r="AK18" s="131"/>
      <c r="AL18" s="302"/>
      <c r="AM18" s="303"/>
      <c r="AN18" s="297" t="s">
        <v>142</v>
      </c>
      <c r="AO18" s="130"/>
      <c r="AP18" s="133" t="s">
        <v>142</v>
      </c>
      <c r="AQ18" s="131"/>
      <c r="AR18" s="302"/>
      <c r="AS18" s="131"/>
      <c r="AT18" s="297" t="s">
        <v>142</v>
      </c>
      <c r="AU18" s="131"/>
      <c r="AV18" s="133">
        <v>0</v>
      </c>
      <c r="AW18" s="131"/>
      <c r="AX18" s="302"/>
      <c r="AY18" s="129"/>
      <c r="AZ18" s="297" t="s">
        <v>142</v>
      </c>
      <c r="BA18" s="130"/>
      <c r="BB18" s="133">
        <v>0</v>
      </c>
      <c r="BC18" s="131"/>
      <c r="BD18" s="302"/>
    </row>
    <row r="19" spans="2:56" ht="9.9499999999999993" customHeight="1" x14ac:dyDescent="0.2">
      <c r="B19" s="301" t="s">
        <v>446</v>
      </c>
      <c r="C19" s="291"/>
      <c r="D19" s="297" t="s">
        <v>142</v>
      </c>
      <c r="E19" s="130"/>
      <c r="F19" s="299"/>
      <c r="G19" s="300"/>
      <c r="H19" s="304"/>
      <c r="I19" s="300"/>
      <c r="J19" s="297" t="s">
        <v>142</v>
      </c>
      <c r="K19" s="300"/>
      <c r="L19" s="299"/>
      <c r="M19" s="298"/>
      <c r="N19" s="304"/>
      <c r="O19" s="291"/>
      <c r="P19" s="297"/>
      <c r="Q19" s="130"/>
      <c r="R19" s="133"/>
      <c r="S19" s="296"/>
      <c r="T19" s="302"/>
      <c r="U19" s="296"/>
      <c r="V19" s="297"/>
      <c r="W19" s="296"/>
      <c r="X19" s="133"/>
      <c r="Y19" s="129"/>
      <c r="Z19" s="302"/>
      <c r="AA19" s="129"/>
      <c r="AB19" s="297"/>
      <c r="AC19" s="130"/>
      <c r="AD19" s="133"/>
      <c r="AE19" s="296"/>
      <c r="AF19" s="302"/>
      <c r="AG19" s="296"/>
      <c r="AH19" s="297"/>
      <c r="AI19" s="296"/>
      <c r="AJ19" s="133"/>
      <c r="AK19" s="129"/>
      <c r="AL19" s="302"/>
      <c r="AM19" s="291"/>
      <c r="AN19" s="297"/>
      <c r="AO19" s="130"/>
      <c r="AP19" s="133"/>
      <c r="AQ19" s="296"/>
      <c r="AR19" s="302"/>
      <c r="AS19" s="296"/>
      <c r="AT19" s="297"/>
      <c r="AU19" s="296"/>
      <c r="AV19" s="133"/>
      <c r="AW19" s="129"/>
      <c r="AX19" s="302"/>
      <c r="AY19" s="129"/>
      <c r="AZ19" s="297"/>
      <c r="BA19" s="130"/>
      <c r="BB19" s="133"/>
      <c r="BC19" s="296"/>
      <c r="BD19" s="302"/>
    </row>
    <row r="20" spans="2:56" ht="9.9499999999999993" customHeight="1" x14ac:dyDescent="0.2">
      <c r="B20" s="305" t="s">
        <v>447</v>
      </c>
      <c r="C20" s="303"/>
      <c r="D20" s="297" t="s">
        <v>142</v>
      </c>
      <c r="E20" s="130"/>
      <c r="F20" s="70">
        <v>1976</v>
      </c>
      <c r="G20" s="131"/>
      <c r="H20" s="304"/>
      <c r="I20" s="131"/>
      <c r="J20" s="297" t="s">
        <v>142</v>
      </c>
      <c r="K20" s="131"/>
      <c r="L20" s="133" t="s">
        <v>142</v>
      </c>
      <c r="M20" s="131"/>
      <c r="N20" s="304"/>
      <c r="O20" s="303"/>
      <c r="P20" s="297" t="s">
        <v>142</v>
      </c>
      <c r="Q20" s="130"/>
      <c r="R20" s="70">
        <v>1096</v>
      </c>
      <c r="S20" s="131"/>
      <c r="T20" s="302"/>
      <c r="U20" s="131"/>
      <c r="V20" s="297"/>
      <c r="W20" s="131"/>
      <c r="X20" s="133">
        <v>875</v>
      </c>
      <c r="Y20" s="131"/>
      <c r="Z20" s="302"/>
      <c r="AA20" s="129"/>
      <c r="AB20" s="297" t="s">
        <v>142</v>
      </c>
      <c r="AC20" s="130"/>
      <c r="AD20" s="70">
        <v>875</v>
      </c>
      <c r="AE20" s="131"/>
      <c r="AF20" s="302"/>
      <c r="AG20" s="131"/>
      <c r="AH20" s="297" t="s">
        <v>142</v>
      </c>
      <c r="AI20" s="131"/>
      <c r="AJ20" s="133" t="s">
        <v>142</v>
      </c>
      <c r="AK20" s="131"/>
      <c r="AL20" s="302"/>
      <c r="AM20" s="303"/>
      <c r="AN20" s="297" t="s">
        <v>142</v>
      </c>
      <c r="AO20" s="130"/>
      <c r="AP20" s="70" t="s">
        <v>142</v>
      </c>
      <c r="AQ20" s="131"/>
      <c r="AR20" s="302"/>
      <c r="AS20" s="131"/>
      <c r="AT20" s="297" t="s">
        <v>142</v>
      </c>
      <c r="AU20" s="131"/>
      <c r="AV20" s="133">
        <v>1075</v>
      </c>
      <c r="AW20" s="131"/>
      <c r="AX20" s="302"/>
      <c r="AY20" s="129"/>
      <c r="AZ20" s="297" t="s">
        <v>142</v>
      </c>
      <c r="BA20" s="130"/>
      <c r="BB20" s="70">
        <v>936</v>
      </c>
      <c r="BC20" s="131"/>
      <c r="BD20" s="302"/>
    </row>
    <row r="21" spans="2:56" ht="9.9499999999999993" customHeight="1" x14ac:dyDescent="0.2">
      <c r="B21" s="301" t="s">
        <v>448</v>
      </c>
      <c r="C21" s="291"/>
      <c r="D21" s="297" t="s">
        <v>142</v>
      </c>
      <c r="E21" s="130"/>
      <c r="F21" s="299"/>
      <c r="G21" s="300"/>
      <c r="H21" s="295">
        <v>0</v>
      </c>
      <c r="I21" s="300"/>
      <c r="J21" s="297" t="s">
        <v>142</v>
      </c>
      <c r="K21" s="300"/>
      <c r="L21" s="299"/>
      <c r="M21" s="298"/>
      <c r="N21" s="295">
        <v>0</v>
      </c>
      <c r="O21" s="291"/>
      <c r="P21" s="297" t="s">
        <v>142</v>
      </c>
      <c r="Q21" s="130"/>
      <c r="R21" s="133" t="s">
        <v>142</v>
      </c>
      <c r="S21" s="296"/>
      <c r="T21" s="295">
        <v>0</v>
      </c>
      <c r="U21" s="296"/>
      <c r="V21" s="297" t="s">
        <v>142</v>
      </c>
      <c r="W21" s="296"/>
      <c r="X21" s="133" t="s">
        <v>142</v>
      </c>
      <c r="Y21" s="129"/>
      <c r="Z21" s="295">
        <v>0</v>
      </c>
      <c r="AA21" s="131"/>
      <c r="AB21" s="297" t="s">
        <v>142</v>
      </c>
      <c r="AC21" s="130"/>
      <c r="AD21" s="133" t="s">
        <v>142</v>
      </c>
      <c r="AE21" s="296"/>
      <c r="AF21" s="295">
        <v>0</v>
      </c>
      <c r="AG21" s="296"/>
      <c r="AH21" s="297" t="s">
        <v>142</v>
      </c>
      <c r="AI21" s="296"/>
      <c r="AJ21" s="133" t="s">
        <v>142</v>
      </c>
      <c r="AK21" s="129"/>
      <c r="AL21" s="295">
        <v>0</v>
      </c>
      <c r="AM21" s="291"/>
      <c r="AN21" s="297" t="s">
        <v>142</v>
      </c>
      <c r="AO21" s="130"/>
      <c r="AP21" s="133" t="s">
        <v>142</v>
      </c>
      <c r="AQ21" s="296"/>
      <c r="AR21" s="295">
        <v>0</v>
      </c>
      <c r="AS21" s="296"/>
      <c r="AT21" s="297" t="s">
        <v>142</v>
      </c>
      <c r="AU21" s="296"/>
      <c r="AV21" s="133" t="s">
        <v>142</v>
      </c>
      <c r="AW21" s="129"/>
      <c r="AX21" s="295">
        <v>0</v>
      </c>
      <c r="AY21" s="131"/>
      <c r="AZ21" s="297" t="s">
        <v>142</v>
      </c>
      <c r="BA21" s="130"/>
      <c r="BB21" s="133" t="s">
        <v>142</v>
      </c>
      <c r="BC21" s="296"/>
      <c r="BD21" s="295">
        <v>0</v>
      </c>
    </row>
    <row r="22" spans="2:56" ht="9.9499999999999993" customHeight="1" thickBot="1" x14ac:dyDescent="0.25">
      <c r="B22" s="287" t="s">
        <v>422</v>
      </c>
      <c r="C22" s="284"/>
      <c r="D22" s="282">
        <v>5606</v>
      </c>
      <c r="E22" s="281"/>
      <c r="F22" s="286">
        <v>5850</v>
      </c>
      <c r="G22" s="279"/>
      <c r="H22" s="294">
        <v>1</v>
      </c>
      <c r="I22" s="279"/>
      <c r="J22" s="282">
        <v>502</v>
      </c>
      <c r="K22" s="279"/>
      <c r="L22" s="286">
        <v>1395</v>
      </c>
      <c r="M22" s="279"/>
      <c r="N22" s="294">
        <v>1</v>
      </c>
      <c r="O22" s="284"/>
      <c r="P22" s="282">
        <v>3766</v>
      </c>
      <c r="Q22" s="281"/>
      <c r="R22" s="280">
        <v>3728</v>
      </c>
      <c r="S22" s="279"/>
      <c r="T22" s="293">
        <v>1</v>
      </c>
      <c r="U22" s="279"/>
      <c r="V22" s="282">
        <v>2856</v>
      </c>
      <c r="W22" s="279"/>
      <c r="X22" s="280">
        <v>2697</v>
      </c>
      <c r="Y22" s="279"/>
      <c r="Z22" s="293">
        <v>1</v>
      </c>
      <c r="AA22" s="279"/>
      <c r="AB22" s="282">
        <v>2502</v>
      </c>
      <c r="AC22" s="281"/>
      <c r="AD22" s="280">
        <v>2575</v>
      </c>
      <c r="AE22" s="279"/>
      <c r="AF22" s="293">
        <v>1</v>
      </c>
      <c r="AG22" s="279"/>
      <c r="AH22" s="282">
        <v>565</v>
      </c>
      <c r="AI22" s="279"/>
      <c r="AJ22" s="280">
        <v>1432</v>
      </c>
      <c r="AK22" s="279"/>
      <c r="AL22" s="293">
        <v>1</v>
      </c>
      <c r="AM22" s="284"/>
      <c r="AN22" s="282">
        <v>528</v>
      </c>
      <c r="AO22" s="281"/>
      <c r="AP22" s="280">
        <v>1691</v>
      </c>
      <c r="AQ22" s="279"/>
      <c r="AR22" s="293">
        <v>1</v>
      </c>
      <c r="AS22" s="279"/>
      <c r="AT22" s="282">
        <v>3415</v>
      </c>
      <c r="AU22" s="279"/>
      <c r="AV22" s="280">
        <v>3209</v>
      </c>
      <c r="AW22" s="279"/>
      <c r="AX22" s="293">
        <v>1</v>
      </c>
      <c r="AY22" s="279"/>
      <c r="AZ22" s="282">
        <v>2850</v>
      </c>
      <c r="BA22" s="281"/>
      <c r="BB22" s="280">
        <v>3216</v>
      </c>
      <c r="BC22" s="279"/>
      <c r="BD22" s="293">
        <v>1</v>
      </c>
    </row>
    <row r="23" spans="2:56" ht="9.9499999999999993" customHeight="1" x14ac:dyDescent="0.2">
      <c r="B23" s="292" t="s">
        <v>449</v>
      </c>
      <c r="C23" s="291"/>
      <c r="D23" s="290">
        <v>427</v>
      </c>
      <c r="E23" s="30"/>
      <c r="F23" s="289">
        <v>414</v>
      </c>
      <c r="G23" s="131"/>
      <c r="H23" s="288" t="s">
        <v>142</v>
      </c>
      <c r="I23" s="131"/>
      <c r="J23" s="290">
        <v>83</v>
      </c>
      <c r="K23" s="131"/>
      <c r="L23" s="289">
        <v>254</v>
      </c>
      <c r="M23" s="131"/>
      <c r="N23" s="288" t="s">
        <v>142</v>
      </c>
      <c r="O23" s="291"/>
      <c r="P23" s="290">
        <v>843</v>
      </c>
      <c r="Q23" s="30"/>
      <c r="R23" s="289">
        <v>821</v>
      </c>
      <c r="S23" s="131"/>
      <c r="T23" s="288" t="s">
        <v>142</v>
      </c>
      <c r="U23" s="131"/>
      <c r="V23" s="290">
        <v>664</v>
      </c>
      <c r="W23" s="131"/>
      <c r="X23" s="289">
        <v>638</v>
      </c>
      <c r="Y23" s="131"/>
      <c r="Z23" s="288" t="s">
        <v>142</v>
      </c>
      <c r="AA23" s="129"/>
      <c r="AB23" s="290">
        <v>460</v>
      </c>
      <c r="AC23" s="30"/>
      <c r="AD23" s="289">
        <v>462</v>
      </c>
      <c r="AE23" s="131"/>
      <c r="AF23" s="288" t="s">
        <v>142</v>
      </c>
      <c r="AG23" s="131"/>
      <c r="AH23" s="290">
        <v>83</v>
      </c>
      <c r="AI23" s="131"/>
      <c r="AJ23" s="289">
        <v>272</v>
      </c>
      <c r="AK23" s="131"/>
      <c r="AL23" s="288" t="s">
        <v>142</v>
      </c>
      <c r="AM23" s="291"/>
      <c r="AN23" s="290">
        <v>83</v>
      </c>
      <c r="AO23" s="30"/>
      <c r="AP23" s="289">
        <v>237</v>
      </c>
      <c r="AQ23" s="131"/>
      <c r="AR23" s="288" t="s">
        <v>142</v>
      </c>
      <c r="AS23" s="131"/>
      <c r="AT23" s="290">
        <v>600</v>
      </c>
      <c r="AU23" s="131"/>
      <c r="AV23" s="289">
        <v>572</v>
      </c>
      <c r="AW23" s="131"/>
      <c r="AX23" s="288" t="s">
        <v>142</v>
      </c>
      <c r="AY23" s="129"/>
      <c r="AZ23" s="290" t="s">
        <v>142</v>
      </c>
      <c r="BA23" s="30"/>
      <c r="BB23" s="289" t="s">
        <v>142</v>
      </c>
      <c r="BC23" s="131"/>
      <c r="BD23" s="288" t="s">
        <v>142</v>
      </c>
    </row>
    <row r="24" spans="2:56" ht="9.9499999999999993" customHeight="1" thickBot="1" x14ac:dyDescent="0.25">
      <c r="B24" s="287" t="s">
        <v>450</v>
      </c>
      <c r="C24" s="284"/>
      <c r="D24" s="282">
        <v>6033</v>
      </c>
      <c r="E24" s="281"/>
      <c r="F24" s="286">
        <v>6264</v>
      </c>
      <c r="G24" s="279"/>
      <c r="H24" s="285" t="s">
        <v>142</v>
      </c>
      <c r="I24" s="279"/>
      <c r="J24" s="282">
        <v>585</v>
      </c>
      <c r="K24" s="279"/>
      <c r="L24" s="286">
        <v>1649</v>
      </c>
      <c r="M24" s="279"/>
      <c r="N24" s="285" t="s">
        <v>142</v>
      </c>
      <c r="O24" s="284"/>
      <c r="P24" s="282">
        <v>4608</v>
      </c>
      <c r="Q24" s="281"/>
      <c r="R24" s="280">
        <v>4549</v>
      </c>
      <c r="S24" s="279"/>
      <c r="T24" s="278" t="s">
        <v>142</v>
      </c>
      <c r="U24" s="279"/>
      <c r="V24" s="282">
        <v>3520</v>
      </c>
      <c r="W24" s="279"/>
      <c r="X24" s="280">
        <v>3335</v>
      </c>
      <c r="Y24" s="279"/>
      <c r="Z24" s="278" t="s">
        <v>142</v>
      </c>
      <c r="AA24" s="283"/>
      <c r="AB24" s="282">
        <v>2962</v>
      </c>
      <c r="AC24" s="281"/>
      <c r="AD24" s="280">
        <v>3037</v>
      </c>
      <c r="AE24" s="279"/>
      <c r="AF24" s="278" t="s">
        <v>142</v>
      </c>
      <c r="AG24" s="279"/>
      <c r="AH24" s="282">
        <v>648</v>
      </c>
      <c r="AI24" s="279"/>
      <c r="AJ24" s="280">
        <v>1704</v>
      </c>
      <c r="AK24" s="279"/>
      <c r="AL24" s="278" t="s">
        <v>142</v>
      </c>
      <c r="AM24" s="284"/>
      <c r="AN24" s="282">
        <v>611</v>
      </c>
      <c r="AO24" s="281"/>
      <c r="AP24" s="280">
        <v>1928</v>
      </c>
      <c r="AQ24" s="279"/>
      <c r="AR24" s="278" t="s">
        <v>142</v>
      </c>
      <c r="AS24" s="279"/>
      <c r="AT24" s="282">
        <v>4015</v>
      </c>
      <c r="AU24" s="279"/>
      <c r="AV24" s="280">
        <v>3781</v>
      </c>
      <c r="AW24" s="279"/>
      <c r="AX24" s="278" t="s">
        <v>142</v>
      </c>
      <c r="AY24" s="283"/>
      <c r="AZ24" s="282">
        <v>2850</v>
      </c>
      <c r="BA24" s="281"/>
      <c r="BB24" s="280">
        <v>3216</v>
      </c>
      <c r="BC24" s="279"/>
      <c r="BD24" s="278" t="s">
        <v>142</v>
      </c>
    </row>
    <row r="25" spans="2:56" ht="6" customHeight="1" x14ac:dyDescent="0.2">
      <c r="B25" s="148"/>
      <c r="C25" s="148"/>
      <c r="D25" s="148"/>
      <c r="E25" s="148"/>
      <c r="F25" s="148"/>
      <c r="G25" s="148"/>
      <c r="H25" s="148"/>
      <c r="I25" s="148"/>
      <c r="J25" s="148"/>
      <c r="K25" s="148"/>
      <c r="L25" s="148"/>
      <c r="M25" s="148"/>
      <c r="N25" s="148"/>
    </row>
    <row r="26" spans="2:56" ht="207" customHeight="1" x14ac:dyDescent="0.2">
      <c r="B26" s="380" t="s">
        <v>451</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row>
  </sheetData>
  <mergeCells count="11">
    <mergeCell ref="BB2:BD2"/>
    <mergeCell ref="B4:BD4"/>
    <mergeCell ref="AZ5:BD5"/>
    <mergeCell ref="D5:H5"/>
    <mergeCell ref="J5:N5"/>
    <mergeCell ref="P5:T5"/>
    <mergeCell ref="V5:Z5"/>
    <mergeCell ref="AB5:AF5"/>
    <mergeCell ref="AH5:AL5"/>
    <mergeCell ref="AN5:AR5"/>
    <mergeCell ref="AT5:AX5"/>
  </mergeCells>
  <pageMargins left="0.7" right="0.7" top="0.75" bottom="0.75" header="0.3" footer="0.3"/>
  <pageSetup paperSize="256"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Status xmlns="http://schemas.microsoft.com/sharepoint/v3/fields">In progress</_Status>
    <TaxCatchAll xmlns="6477cdbb-bf53-4ee0-be2c-b1a0049f24ba" xsi:nil="true"/>
    <lcf76f155ced4ddcb4097134ff3c332f xmlns="57b1c5a8-5c34-4503-89a5-68034b7f8e3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D0768CD3890E64C8140B627D849C17F" ma:contentTypeVersion="27" ma:contentTypeDescription="Ein neues Dokument erstellen." ma:contentTypeScope="" ma:versionID="93b445b7ab987f8bf985a2e3616d3c63">
  <xsd:schema xmlns:xsd="http://www.w3.org/2001/XMLSchema" xmlns:xs="http://www.w3.org/2001/XMLSchema" xmlns:p="http://schemas.microsoft.com/office/2006/metadata/properties" xmlns:ns1="http://schemas.microsoft.com/sharepoint/v3" xmlns:ns2="http://schemas.microsoft.com/sharepoint/v3/fields" xmlns:ns3="01ad389b-e4d0-4363-a63c-ecb4d9b2b859" xmlns:ns4="57b1c5a8-5c34-4503-89a5-68034b7f8e35" xmlns:ns5="6477cdbb-bf53-4ee0-be2c-b1a0049f24ba" targetNamespace="http://schemas.microsoft.com/office/2006/metadata/properties" ma:root="true" ma:fieldsID="d0d38a20d78b373814db04d3bdf1f051" ns1:_="" ns2:_="" ns3:_="" ns4:_="" ns5:_="">
    <xsd:import namespace="http://schemas.microsoft.com/sharepoint/v3"/>
    <xsd:import namespace="http://schemas.microsoft.com/sharepoint/v3/fields"/>
    <xsd:import namespace="01ad389b-e4d0-4363-a63c-ecb4d9b2b859"/>
    <xsd:import namespace="57b1c5a8-5c34-4503-89a5-68034b7f8e35"/>
    <xsd:import namespace="6477cdbb-bf53-4ee0-be2c-b1a0049f24ba"/>
    <xsd:element name="properties">
      <xsd:complexType>
        <xsd:sequence>
          <xsd:element name="documentManagement">
            <xsd:complexType>
              <xsd:all>
                <xsd:element ref="ns2:_Statu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1:_dlc_ExpireDateSaved" minOccurs="0"/>
                <xsd:element ref="ns1:_dlc_ExpireDate" minOccurs="0"/>
                <xsd:element ref="ns1:_dlc_Exempt" minOccurs="0"/>
                <xsd:element ref="ns4:MediaServiceAutoKeyPoints" minOccurs="0"/>
                <xsd:element ref="ns4:MediaServiceKeyPoints" minOccurs="0"/>
                <xsd:element ref="ns4:MediaLengthInSeconds" minOccurs="0"/>
                <xsd:element ref="ns4:MediaServiceDateTaken" minOccurs="0"/>
                <xsd:element ref="ns4:MediaServiceLocation" minOccurs="0"/>
                <xsd:element ref="ns4:MediaServiceOCR" minOccurs="0"/>
                <xsd:element ref="ns5:TaxCatchAll" minOccurs="0"/>
                <xsd:element ref="ns4:lcf76f155ced4ddcb4097134ff3c332f"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4" nillable="true" ma:displayName="Ursprüngliches Ablaufdatum" ma:hidden="true" ma:internalName="_dlc_ExpireDateSaved" ma:readOnly="true">
      <xsd:simpleType>
        <xsd:restriction base="dms:DateTime"/>
      </xsd:simpleType>
    </xsd:element>
    <xsd:element name="_dlc_ExpireDate" ma:index="15" nillable="true" ma:displayName="Ablaufdatum" ma:hidden="true" ma:internalName="_dlc_ExpireDate" ma:readOnly="true">
      <xsd:simpleType>
        <xsd:restriction base="dms:DateTime"/>
      </xsd:simpleType>
    </xsd:element>
    <xsd:element name="_dlc_Exempt" ma:index="16"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In progress" ma:format="Dropdown" ma:internalName="Status">
      <xsd:simpleType>
        <xsd:union memberTypes="dms:Text">
          <xsd:simpleType>
            <xsd:restriction base="dms:Choice">
              <xsd:enumeration value="In progress"/>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ad389b-e4d0-4363-a63c-ecb4d9b2b85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b1c5a8-5c34-4503-89a5-68034b7f8e35" elementFormDefault="qualified">
    <xsd:import namespace="http://schemas.microsoft.com/office/2006/documentManagement/types"/>
    <xsd:import namespace="http://schemas.microsoft.com/office/infopath/2007/PartnerControls"/>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c1acfb5-f98e-40dd-a22b-7d2a3d5596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477cdbb-bf53-4ee0-be2c-b1a0049f24b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605f123-5ca3-45b4-84c3-678b8e5326b1}" ma:internalName="TaxCatchAll" ma:showField="CatchAllData" ma:web="6477cdbb-bf53-4ee0-be2c-b1a0049f24ba">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AD850E-6D6B-42C8-92AB-418E391ACF95}">
  <ds:schemaRefs>
    <ds:schemaRef ds:uri="http://schemas.microsoft.com/office/2006/metadata/properties"/>
    <ds:schemaRef ds:uri="http://schemas.microsoft.com/office/infopath/2007/PartnerControls"/>
    <ds:schemaRef ds:uri="bc10c80d-aeda-43a5-b16c-d6b2878fba5b"/>
    <ds:schemaRef ds:uri="http://schemas.microsoft.com/sharepoint/v3/fields"/>
    <ds:schemaRef ds:uri="6477cdbb-bf53-4ee0-be2c-b1a0049f24ba"/>
    <ds:schemaRef ds:uri="57b1c5a8-5c34-4503-89a5-68034b7f8e35"/>
  </ds:schemaRefs>
</ds:datastoreItem>
</file>

<file path=customXml/itemProps2.xml><?xml version="1.0" encoding="utf-8"?>
<ds:datastoreItem xmlns:ds="http://schemas.openxmlformats.org/officeDocument/2006/customXml" ds:itemID="{E69446DF-B75A-4DE8-AA28-B36B15362363}"/>
</file>

<file path=customXml/itemProps3.xml><?xml version="1.0" encoding="utf-8"?>
<ds:datastoreItem xmlns:ds="http://schemas.openxmlformats.org/officeDocument/2006/customXml" ds:itemID="{2889077B-80E3-4239-A479-6315D9053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5-Years-Overview</vt:lpstr>
      <vt:lpstr>Revenue results business lines</vt:lpstr>
      <vt:lpstr>Capacities, reserves, resources</vt:lpstr>
      <vt:lpstr>ESG indicators (1)</vt:lpstr>
      <vt:lpstr>ESG indicators (2)</vt:lpstr>
      <vt:lpstr>ESG indicators (3)</vt:lpstr>
      <vt:lpstr>Supervisory Board</vt:lpstr>
      <vt:lpstr>Remuneration Supervisory Board</vt:lpstr>
      <vt:lpstr>Remuneration Managing Board</vt:lpstr>
      <vt:lpstr>Remuneration development</vt:lpstr>
      <vt:lpstr>'5-Years-Overview'!Druckbereich</vt:lpstr>
      <vt:lpstr>'Capacities, reserves, resources'!Druckbereich</vt:lpstr>
      <vt:lpstr>'ESG indicators (1)'!Druckbereich</vt:lpstr>
      <vt:lpstr>'ESG indicators (2)'!Druckbereich</vt:lpstr>
      <vt:lpstr>'ESG indicators (3)'!Druckbereich</vt:lpstr>
      <vt:lpstr>'Remuneration development'!Druckbereich</vt:lpstr>
      <vt:lpstr>'Remuneration Managing Board'!Druckbereich</vt:lpstr>
      <vt:lpstr>'Remuneration Supervisory Board'!Druckbereich</vt:lpstr>
      <vt:lpstr>'Revenue results business lines'!Druckbereich</vt:lpstr>
      <vt:lpstr>'Supervisory Board'!Druckbereich</vt:lpstr>
    </vt:vector>
  </TitlesOfParts>
  <Manager/>
  <Company>HeidelbergCement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Forster, Katharina (Heidelberg) DEU</dc:creator>
  <cp:keywords/>
  <dc:description/>
  <cp:lastModifiedBy>Nagel, Tanja (Heidelberg) DEU</cp:lastModifiedBy>
  <cp:revision/>
  <dcterms:created xsi:type="dcterms:W3CDTF">2023-03-20T14:51:04Z</dcterms:created>
  <dcterms:modified xsi:type="dcterms:W3CDTF">2023-06-27T16:14:18Z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0x010100DD0768CD3890E64C8140B627D849C17F</vt:lpwstr>
  </property>
  <property fmtid="{D5CDD505-2E9C-101B-9397-08002B2CF9AE}" pid="3" name="_dlc_policyId">
    <vt:lpwstr/>
  </property>
  <property fmtid="{D5CDD505-2E9C-101B-9397-08002B2CF9AE}" pid="4" name="ItemRetentionFormula">
    <vt:lpwstr/>
  </property>
  <property fmtid="{D5CDD505-2E9C-101B-9397-08002B2CF9AE}" pid="5" name="MediaServiceImageTags">
    <vt:lpwstr/>
  </property>
</Properties>
</file>